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data" sheetId="1" r:id="rId1"/>
    <sheet name="swerve wheel" sheetId="2" r:id="rId2"/>
    <sheet name="inner wheel" sheetId="3" r:id="rId3"/>
  </sheets>
  <definedNames>
    <definedName name="Front_Axle">'data'!$C$6</definedName>
    <definedName name="Swerve_Axle">'data'!$C$5</definedName>
    <definedName name="Wheel_base" comment="Front to Rear axle dimension">'data'!$C$4</definedName>
  </definedNames>
  <calcPr fullCalcOnLoad="1"/>
</workbook>
</file>

<file path=xl/sharedStrings.xml><?xml version="1.0" encoding="utf-8"?>
<sst xmlns="http://schemas.openxmlformats.org/spreadsheetml/2006/main" count="16" uniqueCount="14">
  <si>
    <t>Radius</t>
  </si>
  <si>
    <t>Inner swerve wheel</t>
  </si>
  <si>
    <t>Swerve Angle</t>
  </si>
  <si>
    <t>Swerve Axle</t>
  </si>
  <si>
    <t>Wheel Base</t>
  </si>
  <si>
    <t>Front Axle</t>
  </si>
  <si>
    <t>Inner wheel speed</t>
  </si>
  <si>
    <t>Outer wheel speed</t>
  </si>
  <si>
    <t>Radians</t>
  </si>
  <si>
    <t>Inner Wheel [inches]</t>
  </si>
  <si>
    <t>Outer Wheel [inches]</t>
  </si>
  <si>
    <t xml:space="preserve"> swerve wheel Delta</t>
  </si>
  <si>
    <t>Inner wheel delta</t>
  </si>
  <si>
    <t>Outer wheel delta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</si>
</sst>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textRotation="45"/>
    </xf>
    <xf numFmtId="0" fontId="0" fillId="0" borderId="0" xfId="0" applyAlignment="1">
      <alignment textRotation="1"/>
    </xf>
    <xf numFmtId="10" fontId="0" fillId="0" borderId="0" xfId="0" applyNumberFormat="1" applyAlignment="1">
      <alignment textRotation="45"/>
    </xf>
    <xf numFmtId="10" fontId="0" fillId="0" borderId="0" xfId="0" applyNumberFormat="1" applyAlignment="1">
      <alignment textRotation="1"/>
    </xf>
    <xf numFmtId="10" fontId="0" fillId="0" borderId="0" xfId="0" applyNumberFormat="1" applyAlignment="1">
      <alignment/>
    </xf>
    <xf numFmtId="0" fontId="0" fillId="10" borderId="0" xfId="0" applyFill="1" applyAlignment="1">
      <alignment/>
    </xf>
    <xf numFmtId="10" fontId="0" fillId="10" borderId="0" xfId="0" applyNumberFormat="1" applyFill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16" fillId="3" borderId="0" xfId="0" applyFont="1" applyFill="1" applyAlignment="1">
      <alignment/>
    </xf>
    <xf numFmtId="0" fontId="0" fillId="22" borderId="0" xfId="0" applyFill="1" applyAlignment="1">
      <alignment/>
    </xf>
    <xf numFmtId="10" fontId="0" fillId="22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80075"/>
          <c:h val="0.96125"/>
        </c:manualLayout>
      </c:layout>
      <c:scatterChart>
        <c:scatterStyle val="smoothMarker"/>
        <c:varyColors val="0"/>
        <c:ser>
          <c:idx val="0"/>
          <c:order val="0"/>
          <c:tx>
            <c:v>Swerve wheel delta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data!$D$4:$D$94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xVal>
          <c:yVal>
            <c:numRef>
              <c:f>data!$G$5:$G$94</c:f>
              <c:numCache>
                <c:ptCount val="90"/>
                <c:pt idx="0">
                  <c:v>0</c:v>
                </c:pt>
                <c:pt idx="1">
                  <c:v>0.4999238359780461</c:v>
                </c:pt>
                <c:pt idx="2">
                  <c:v>0.3331640576032033</c:v>
                </c:pt>
                <c:pt idx="3">
                  <c:v>0.24973334467969116</c:v>
                </c:pt>
                <c:pt idx="4">
                  <c:v>0.19963422323080796</c:v>
                </c:pt>
                <c:pt idx="5">
                  <c:v>0.16620086029114442</c:v>
                </c:pt>
                <c:pt idx="6">
                  <c:v>0.14229074887065957</c:v>
                </c:pt>
                <c:pt idx="7">
                  <c:v>0.12433262919019922</c:v>
                </c:pt>
                <c:pt idx="8">
                  <c:v>0.11034246242173201</c:v>
                </c:pt>
                <c:pt idx="9">
                  <c:v>0.09912982017995367</c:v>
                </c:pt>
                <c:pt idx="10">
                  <c:v>0.08993715246888188</c:v>
                </c:pt>
                <c:pt idx="11">
                  <c:v>0.08225942165130833</c:v>
                </c:pt>
                <c:pt idx="12">
                  <c:v>0.07574698227490383</c:v>
                </c:pt>
                <c:pt idx="13">
                  <c:v>0.0701500838265838</c:v>
                </c:pt>
                <c:pt idx="14">
                  <c:v>0.06528557238189281</c:v>
                </c:pt>
                <c:pt idx="15">
                  <c:v>0.06101607913277334</c:v>
                </c:pt>
                <c:pt idx="16">
                  <c:v>0.05723655413784724</c:v>
                </c:pt>
                <c:pt idx="17">
                  <c:v>0.05386528881972748</c:v>
                </c:pt>
                <c:pt idx="18">
                  <c:v>0.05083777346038715</c:v>
                </c:pt>
                <c:pt idx="19">
                  <c:v>0.04810239744518962</c:v>
                </c:pt>
                <c:pt idx="20">
                  <c:v>0.045617378005967796</c:v>
                </c:pt>
                <c:pt idx="21">
                  <c:v>0.04334852657700712</c:v>
                </c:pt>
                <c:pt idx="22">
                  <c:v>0.04126759783820083</c:v>
                </c:pt>
                <c:pt idx="23">
                  <c:v>0.03935105149487023</c:v>
                </c:pt>
                <c:pt idx="24">
                  <c:v>0.037579111227908815</c:v>
                </c:pt>
                <c:pt idx="25">
                  <c:v>0.03593504080677438</c:v>
                </c:pt>
                <c:pt idx="26">
                  <c:v>0.03440458106376695</c:v>
                </c:pt>
                <c:pt idx="27">
                  <c:v>0.032975507514188776</c:v>
                </c:pt>
                <c:pt idx="28">
                  <c:v>0.031637279500874624</c:v>
                </c:pt>
                <c:pt idx="29">
                  <c:v>0.03038075950732574</c:v>
                </c:pt>
                <c:pt idx="30">
                  <c:v>0.02919798679482177</c:v>
                </c:pt>
                <c:pt idx="31">
                  <c:v>0.02808199348005197</c:v>
                </c:pt>
                <c:pt idx="32">
                  <c:v>0.027026654050633783</c:v>
                </c:pt>
                <c:pt idx="33">
                  <c:v>0.026026561434145952</c:v>
                </c:pt>
                <c:pt idx="34">
                  <c:v>0.025076924309868243</c:v>
                </c:pt>
                <c:pt idx="35">
                  <c:v>0.024173481532600568</c:v>
                </c:pt>
                <c:pt idx="36">
                  <c:v>0.023312430431020496</c:v>
                </c:pt>
                <c:pt idx="37">
                  <c:v>0.022490366424642538</c:v>
                </c:pt>
                <c:pt idx="38">
                  <c:v>0.02170423192770406</c:v>
                </c:pt>
                <c:pt idx="39">
                  <c:v>0.020951272914655726</c:v>
                </c:pt>
                <c:pt idx="40">
                  <c:v>0.020229001839040386</c:v>
                </c:pt>
                <c:pt idx="41">
                  <c:v>0.019535165846741462</c:v>
                </c:pt>
                <c:pt idx="42">
                  <c:v>0.018867719421584852</c:v>
                </c:pt>
                <c:pt idx="43">
                  <c:v>0.018224800758009512</c:v>
                </c:pt>
                <c:pt idx="44">
                  <c:v>0.017604711280892273</c:v>
                </c:pt>
                <c:pt idx="45">
                  <c:v>0.01700589783346418</c:v>
                </c:pt>
                <c:pt idx="46">
                  <c:v>0.01642693713578169</c:v>
                </c:pt>
                <c:pt idx="47">
                  <c:v>0.015866522182468562</c:v>
                </c:pt>
                <c:pt idx="48">
                  <c:v>0.015323450302517723</c:v>
                </c:pt>
                <c:pt idx="49">
                  <c:v>0.014796612648289348</c:v>
                </c:pt>
                <c:pt idx="50">
                  <c:v>0.014284984917350826</c:v>
                </c:pt>
                <c:pt idx="51">
                  <c:v>0.013787619141011639</c:v>
                </c:pt>
                <c:pt idx="52">
                  <c:v>0.013303636398463705</c:v>
                </c:pt>
                <c:pt idx="53">
                  <c:v>0.01283222033632996</c:v>
                </c:pt>
                <c:pt idx="54">
                  <c:v>0.012372611390894232</c:v>
                </c:pt>
                <c:pt idx="55">
                  <c:v>0.011924101624952149</c:v>
                </c:pt>
                <c:pt idx="56">
                  <c:v>0.01148603010354966</c:v>
                </c:pt>
                <c:pt idx="57">
                  <c:v>0.011057778743332266</c:v>
                </c:pt>
                <c:pt idx="58">
                  <c:v>0.010638768579035578</c:v>
                </c:pt>
                <c:pt idx="59">
                  <c:v>0.01022845639818111</c:v>
                </c:pt>
                <c:pt idx="60">
                  <c:v>0.00982633170142755</c:v>
                </c:pt>
                <c:pt idx="61">
                  <c:v>0.009431913951501877</c:v>
                </c:pt>
                <c:pt idx="62">
                  <c:v>0.009044750078325182</c:v>
                </c:pt>
                <c:pt idx="63">
                  <c:v>0.008664412211968637</c:v>
                </c:pt>
                <c:pt idx="64">
                  <c:v>0.008290495618547571</c:v>
                </c:pt>
                <c:pt idx="65">
                  <c:v>0.007922616817150722</c:v>
                </c:pt>
                <c:pt idx="66">
                  <c:v>0.007560411858490101</c:v>
                </c:pt>
                <c:pt idx="67">
                  <c:v>0.007203534748205632</c:v>
                </c:pt>
                <c:pt idx="68">
                  <c:v>0.00685165599970245</c:v>
                </c:pt>
                <c:pt idx="69">
                  <c:v>0.006504461303095687</c:v>
                </c:pt>
                <c:pt idx="70">
                  <c:v>0.006161650298319783</c:v>
                </c:pt>
                <c:pt idx="71">
                  <c:v>0.005822935441744231</c:v>
                </c:pt>
                <c:pt idx="72">
                  <c:v>0.005488040956772917</c:v>
                </c:pt>
                <c:pt idx="73">
                  <c:v>0.005156701859887257</c:v>
                </c:pt>
                <c:pt idx="74">
                  <c:v>0.004828663054458485</c:v>
                </c:pt>
                <c:pt idx="75">
                  <c:v>0.004503678485424181</c:v>
                </c:pt>
                <c:pt idx="76">
                  <c:v>0.004181510348572582</c:v>
                </c:pt>
                <c:pt idx="77">
                  <c:v>0.0038619283487854243</c:v>
                </c:pt>
                <c:pt idx="78">
                  <c:v>0.0035447090020851316</c:v>
                </c:pt>
                <c:pt idx="79">
                  <c:v>0.0032296349767918877</c:v>
                </c:pt>
                <c:pt idx="80">
                  <c:v>0.002916494469494303</c:v>
                </c:pt>
                <c:pt idx="81">
                  <c:v>0.0026050806118699996</c:v>
                </c:pt>
                <c:pt idx="82">
                  <c:v>0.002295190904709431</c:v>
                </c:pt>
                <c:pt idx="83">
                  <c:v>0.0019866266757452926</c:v>
                </c:pt>
                <c:pt idx="84">
                  <c:v>0.0016791925581180183</c:v>
                </c:pt>
                <c:pt idx="85">
                  <c:v>0.0013726959865103469</c:v>
                </c:pt>
                <c:pt idx="86">
                  <c:v>0.0010669467081317703</c:v>
                </c:pt>
                <c:pt idx="87">
                  <c:v>0.0007617563058815222</c:v>
                </c:pt>
                <c:pt idx="88">
                  <c:v>0.00045693773112517226</c:v>
                </c:pt>
                <c:pt idx="89">
                  <c:v>0.00015230484360874593</c:v>
                </c:pt>
              </c:numCache>
            </c:numRef>
          </c:yVal>
          <c:smooth val="1"/>
        </c:ser>
        <c:ser>
          <c:idx val="1"/>
          <c:order val="1"/>
          <c:tx>
            <c:v>outer wheel delta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data!$D$4:$D$94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xVal>
          <c:yVal>
            <c:numRef>
              <c:f>data!$M$5:$M$94</c:f>
              <c:numCache>
                <c:ptCount val="90"/>
                <c:pt idx="0">
                  <c:v>0</c:v>
                </c:pt>
                <c:pt idx="1">
                  <c:v>0.4900705875204277</c:v>
                </c:pt>
                <c:pt idx="2">
                  <c:v>0.3204820651354025</c:v>
                </c:pt>
                <c:pt idx="3">
                  <c:v>0.23595949179397244</c:v>
                </c:pt>
                <c:pt idx="4">
                  <c:v>0.1854493103804315</c:v>
                </c:pt>
                <c:pt idx="5">
                  <c:v>0.15193473049546416</c:v>
                </c:pt>
                <c:pt idx="6">
                  <c:v>0.1281236548376285</c:v>
                </c:pt>
                <c:pt idx="7">
                  <c:v>0.11037067165274819</c:v>
                </c:pt>
                <c:pt idx="8">
                  <c:v>0.09665106046921988</c:v>
                </c:pt>
                <c:pt idx="9">
                  <c:v>0.08575040076675458</c:v>
                </c:pt>
                <c:pt idx="10">
                  <c:v>0.07689621727102654</c:v>
                </c:pt>
                <c:pt idx="11">
                  <c:v>0.06957380655346765</c:v>
                </c:pt>
                <c:pt idx="12">
                  <c:v>0.06342706990078541</c:v>
                </c:pt>
                <c:pt idx="13">
                  <c:v>0.05820184893550923</c:v>
                </c:pt>
                <c:pt idx="14">
                  <c:v>0.053711929065032964</c:v>
                </c:pt>
                <c:pt idx="15">
                  <c:v>0.04981779333941408</c:v>
                </c:pt>
                <c:pt idx="16">
                  <c:v>0.04641287635206769</c:v>
                </c:pt>
                <c:pt idx="17">
                  <c:v>0.043414401339588425</c:v>
                </c:pt>
                <c:pt idx="18">
                  <c:v>0.040757111802628754</c:v>
                </c:pt>
                <c:pt idx="19">
                  <c:v>0.038388884457879385</c:v>
                </c:pt>
                <c:pt idx="20">
                  <c:v>0.03626759632204051</c:v>
                </c:pt>
                <c:pt idx="21">
                  <c:v>0.034358846812208625</c:v>
                </c:pt>
                <c:pt idx="22">
                  <c:v>0.03263427457908705</c:v>
                </c:pt>
                <c:pt idx="23">
                  <c:v>0.031070295558127705</c:v>
                </c:pt>
                <c:pt idx="24">
                  <c:v>0.029647144254709584</c:v>
                </c:pt>
                <c:pt idx="25">
                  <c:v>0.028348136587364774</c:v>
                </c:pt>
                <c:pt idx="26">
                  <c:v>0.02715909681765178</c:v>
                </c:pt>
                <c:pt idx="27">
                  <c:v>0.02606790751930472</c:v>
                </c:pt>
                <c:pt idx="28">
                  <c:v>0.02506415286571296</c:v>
                </c:pt>
                <c:pt idx="29">
                  <c:v>0.02413883344295531</c:v>
                </c:pt>
                <c:pt idx="30">
                  <c:v>0.023284136421712193</c:v>
                </c:pt>
                <c:pt idx="31">
                  <c:v>0.022493248964902526</c:v>
                </c:pt>
                <c:pt idx="32">
                  <c:v>0.021760205688435903</c:v>
                </c:pt>
                <c:pt idx="33">
                  <c:v>0.021079763154416183</c:v>
                </c:pt>
                <c:pt idx="34">
                  <c:v>0.020447295982058678</c:v>
                </c:pt>
                <c:pt idx="35">
                  <c:v>0.019858710365856725</c:v>
                </c:pt>
                <c:pt idx="36">
                  <c:v>0.019310371701796922</c:v>
                </c:pt>
                <c:pt idx="37">
                  <c:v>0.018799043717778005</c:v>
                </c:pt>
                <c:pt idx="38">
                  <c:v>0.018321837039181853</c:v>
                </c:pt>
                <c:pt idx="39">
                  <c:v>0.017876165534981402</c:v>
                </c:pt>
                <c:pt idx="40">
                  <c:v>0.01745970911316184</c:v>
                </c:pt>
                <c:pt idx="41">
                  <c:v>0.01707038188828487</c:v>
                </c:pt>
                <c:pt idx="42">
                  <c:v>0.01670630484490405</c:v>
                </c:pt>
                <c:pt idx="43">
                  <c:v>0.016365782280238106</c:v>
                </c:pt>
                <c:pt idx="44">
                  <c:v>0.016047281437331726</c:v>
                </c:pt>
                <c:pt idx="45">
                  <c:v>0.01574941484265457</c:v>
                </c:pt>
                <c:pt idx="46">
                  <c:v>0.015470924945183265</c:v>
                </c:pt>
                <c:pt idx="47">
                  <c:v>0.015210670721491909</c:v>
                </c:pt>
                <c:pt idx="48">
                  <c:v>0.014967615966467786</c:v>
                </c:pt>
                <c:pt idx="49">
                  <c:v>0.014740819034452825</c:v>
                </c:pt>
                <c:pt idx="50">
                  <c:v>0.014529423832804542</c:v>
                </c:pt>
                <c:pt idx="51">
                  <c:v>0.01433265190066769</c:v>
                </c:pt>
                <c:pt idx="52">
                  <c:v>0.014149795431288349</c:v>
                </c:pt>
                <c:pt idx="53">
                  <c:v>0.013980211117534672</c:v>
                </c:pt>
                <c:pt idx="54">
                  <c:v>0.013823314718123906</c:v>
                </c:pt>
                <c:pt idx="55">
                  <c:v>0.013678576257063773</c:v>
                </c:pt>
                <c:pt idx="56">
                  <c:v>0.01354551578146307</c:v>
                </c:pt>
                <c:pt idx="57">
                  <c:v>0.013423699613596966</c:v>
                </c:pt>
                <c:pt idx="58">
                  <c:v>0.013312737042226044</c:v>
                </c:pt>
                <c:pt idx="59">
                  <c:v>0.013212277405960577</c:v>
                </c:pt>
                <c:pt idx="60">
                  <c:v>0.013122007528146776</c:v>
                </c:pt>
                <c:pt idx="61">
                  <c:v>0.01304164946850507</c:v>
                </c:pt>
                <c:pt idx="62">
                  <c:v>0.01297095856175865</c:v>
                </c:pt>
                <c:pt idx="63">
                  <c:v>0.012909721717829595</c:v>
                </c:pt>
                <c:pt idx="64">
                  <c:v>0.012857755962006839</c:v>
                </c:pt>
                <c:pt idx="65">
                  <c:v>0.012814907196864692</c:v>
                </c:pt>
                <c:pt idx="66">
                  <c:v>0.012781049170726665</c:v>
                </c:pt>
                <c:pt idx="67">
                  <c:v>0.01275608264017419</c:v>
                </c:pt>
                <c:pt idx="68">
                  <c:v>0.012739934716572615</c:v>
                </c:pt>
                <c:pt idx="69">
                  <c:v>0.012732558388868805</c:v>
                </c:pt>
                <c:pt idx="70">
                  <c:v>0.012733932217041756</c:v>
                </c:pt>
                <c:pt idx="71">
                  <c:v>0.012744060192618591</c:v>
                </c:pt>
                <c:pt idx="72">
                  <c:v>0.012762971764627559</c:v>
                </c:pt>
                <c:pt idx="73">
                  <c:v>0.012790722031290171</c:v>
                </c:pt>
                <c:pt idx="74">
                  <c:v>0.012827392099691862</c:v>
                </c:pt>
                <c:pt idx="75">
                  <c:v>0.012873089617648294</c:v>
                </c:pt>
                <c:pt idx="76">
                  <c:v>0.012927949484040044</c:v>
                </c:pt>
                <c:pt idx="77">
                  <c:v>0.012992134746061342</c:v>
                </c:pt>
                <c:pt idx="78">
                  <c:v>0.013065837694164318</c:v>
                </c:pt>
                <c:pt idx="79">
                  <c:v>0.01314928116801577</c:v>
                </c:pt>
                <c:pt idx="80">
                  <c:v>0.013242720089593244</c:v>
                </c:pt>
                <c:pt idx="81">
                  <c:v>0.013346443242647799</c:v>
                </c:pt>
                <c:pt idx="82">
                  <c:v>0.013460775321289652</c:v>
                </c:pt>
                <c:pt idx="83">
                  <c:v>0.01358607927441132</c:v>
                </c:pt>
                <c:pt idx="84">
                  <c:v>0.013722758977214537</c:v>
                </c:pt>
                <c:pt idx="85">
                  <c:v>0.013871262266327853</c:v>
                </c:pt>
                <c:pt idx="86">
                  <c:v>0.014032084381026653</c:v>
                </c:pt>
                <c:pt idx="87">
                  <c:v>0.014205771860088872</c:v>
                </c:pt>
                <c:pt idx="88">
                  <c:v>0.014392926951987614</c:v>
                </c:pt>
                <c:pt idx="89">
                  <c:v>0.01459421260572844</c:v>
                </c:pt>
              </c:numCache>
            </c:numRef>
          </c:yVal>
          <c:smooth val="1"/>
        </c:ser>
        <c:axId val="49257767"/>
        <c:axId val="40666720"/>
      </c:scatterChart>
      <c:val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66720"/>
        <c:crosses val="autoZero"/>
        <c:crossBetween val="midCat"/>
        <c:dispUnits/>
      </c:valAx>
      <c:valAx>
        <c:axId val="40666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57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75"/>
          <c:y val="0.45275"/>
          <c:w val="0.1677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8"/>
          <c:w val="0.86625"/>
          <c:h val="0.94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data!$D$4:$D$94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xVal>
          <c:yVal>
            <c:numRef>
              <c:f>data!$I$5:$I$94</c:f>
              <c:numCache>
                <c:ptCount val="90"/>
                <c:pt idx="0">
                  <c:v>0</c:v>
                </c:pt>
                <c:pt idx="1">
                  <c:v>0.5106576088133796</c:v>
                </c:pt>
                <c:pt idx="2">
                  <c:v>0.34799429339573495</c:v>
                </c:pt>
                <c:pt idx="3">
                  <c:v>0.2670271193996163</c:v>
                </c:pt>
                <c:pt idx="4">
                  <c:v>0.21876186626806848</c:v>
                </c:pt>
                <c:pt idx="5">
                  <c:v>0.18686937741471799</c:v>
                </c:pt>
                <c:pt idx="6">
                  <c:v>0.1643536520199254</c:v>
                </c:pt>
                <c:pt idx="7">
                  <c:v>0.14771891220697608</c:v>
                </c:pt>
                <c:pt idx="8">
                  <c:v>0.1350253399285261</c:v>
                </c:pt>
                <c:pt idx="9">
                  <c:v>0.12511142438722483</c:v>
                </c:pt>
                <c:pt idx="10">
                  <c:v>0.11724054252353719</c:v>
                </c:pt>
                <c:pt idx="11">
                  <c:v>0.11092431618071812</c:v>
                </c:pt>
                <c:pt idx="12">
                  <c:v>0.10582757377659702</c:v>
                </c:pt>
                <c:pt idx="13">
                  <c:v>0.10171413256256057</c:v>
                </c:pt>
                <c:pt idx="14">
                  <c:v>0.09841437417620315</c:v>
                </c:pt>
                <c:pt idx="15">
                  <c:v>0.09580510645205141</c:v>
                </c:pt>
                <c:pt idx="16">
                  <c:v>0.09379668687933387</c:v>
                </c:pt>
                <c:pt idx="17">
                  <c:v>0.09232462741632978</c:v>
                </c:pt>
                <c:pt idx="18">
                  <c:v>0.09134408585650251</c:v>
                </c:pt>
                <c:pt idx="19">
                  <c:v>0.09082630691048736</c:v>
                </c:pt>
                <c:pt idx="20">
                  <c:v>0.09075646060900401</c:v>
                </c:pt>
                <c:pt idx="21">
                  <c:v>0.09113256505603663</c:v>
                </c:pt>
                <c:pt idx="22">
                  <c:v>0.09196534442064944</c:v>
                </c:pt>
                <c:pt idx="23">
                  <c:v>0.09327900286556721</c:v>
                </c:pt>
                <c:pt idx="24">
                  <c:v>0.09511302061333403</c:v>
                </c:pt>
                <c:pt idx="25">
                  <c:v>0.0975252278402628</c:v>
                </c:pt>
                <c:pt idx="26">
                  <c:v>0.1005966220431844</c:v>
                </c:pt>
                <c:pt idx="27">
                  <c:v>0.10443872323182782</c:v>
                </c:pt>
                <c:pt idx="28">
                  <c:v>0.10920481383585068</c:v>
                </c:pt>
                <c:pt idx="29">
                  <c:v>0.11510739036663645</c:v>
                </c:pt>
                <c:pt idx="30">
                  <c:v>0.12244598044667532</c:v>
                </c:pt>
                <c:pt idx="31">
                  <c:v>0.13165306362935275</c:v>
                </c:pt>
                <c:pt idx="32">
                  <c:v>0.14337329453225345</c:v>
                </c:pt>
                <c:pt idx="33">
                  <c:v>0.1586078623390722</c:v>
                </c:pt>
                <c:pt idx="34">
                  <c:v>0.17899616474017607</c:v>
                </c:pt>
                <c:pt idx="35">
                  <c:v>0.207415642326573</c:v>
                </c:pt>
                <c:pt idx="36">
                  <c:v>0.24941598586069302</c:v>
                </c:pt>
                <c:pt idx="37">
                  <c:v>0.3172500369260907</c:v>
                </c:pt>
                <c:pt idx="38">
                  <c:v>0.444356172215549</c:v>
                </c:pt>
                <c:pt idx="39">
                  <c:v>0.7659654921584839</c:v>
                </c:pt>
                <c:pt idx="40">
                  <c:v>3.1394834187830054</c:v>
                </c:pt>
                <c:pt idx="41">
                  <c:v>-1.4096323900143346</c:v>
                </c:pt>
                <c:pt idx="42">
                  <c:v>-0.5627489125203932</c:v>
                </c:pt>
                <c:pt idx="43">
                  <c:v>-0.3468686747213354</c:v>
                </c:pt>
                <c:pt idx="44">
                  <c:v>-0.24839231604844864</c:v>
                </c:pt>
                <c:pt idx="45">
                  <c:v>-0.19214286108038664</c:v>
                </c:pt>
                <c:pt idx="46">
                  <c:v>-0.15583086777062247</c:v>
                </c:pt>
                <c:pt idx="47">
                  <c:v>-0.13050280079029228</c:v>
                </c:pt>
                <c:pt idx="48">
                  <c:v>-0.11186540277852222</c:v>
                </c:pt>
                <c:pt idx="49">
                  <c:v>-0.09760297726097232</c:v>
                </c:pt>
                <c:pt idx="50">
                  <c:v>-0.08635650503901976</c:v>
                </c:pt>
                <c:pt idx="51">
                  <c:v>-0.07727597809898397</c:v>
                </c:pt>
                <c:pt idx="52">
                  <c:v>-0.0698025860974667</c:v>
                </c:pt>
                <c:pt idx="53">
                  <c:v>-0.0635539238295565</c:v>
                </c:pt>
                <c:pt idx="54">
                  <c:v>-0.058259526686617255</c:v>
                </c:pt>
                <c:pt idx="55">
                  <c:v>-0.053722745142512254</c:v>
                </c:pt>
                <c:pt idx="56">
                  <c:v>-0.04979720400141425</c:v>
                </c:pt>
                <c:pt idx="57">
                  <c:v>-0.046371727710462246</c:v>
                </c:pt>
                <c:pt idx="58">
                  <c:v>-0.043360380778233024</c:v>
                </c:pt>
                <c:pt idx="59">
                  <c:v>-0.040695707003469465</c:v>
                </c:pt>
                <c:pt idx="60">
                  <c:v>-0.03832402998016344</c:v>
                </c:pt>
                <c:pt idx="61">
                  <c:v>-0.03620211728216089</c:v>
                </c:pt>
                <c:pt idx="62">
                  <c:v>-0.03429476808503596</c:v>
                </c:pt>
                <c:pt idx="63">
                  <c:v>-0.03257303923809887</c:v>
                </c:pt>
                <c:pt idx="64">
                  <c:v>-0.031012921060851413</c:v>
                </c:pt>
                <c:pt idx="65">
                  <c:v>-0.029594335303813953</c:v>
                </c:pt>
                <c:pt idx="66">
                  <c:v>-0.02830036744700074</c:v>
                </c:pt>
                <c:pt idx="67">
                  <c:v>-0.027116671841825528</c:v>
                </c:pt>
                <c:pt idx="68">
                  <c:v>-0.026031005974232285</c:v>
                </c:pt>
                <c:pt idx="69">
                  <c:v>-0.025032862322693302</c:v>
                </c:pt>
                <c:pt idx="70">
                  <c:v>-0.024113174782772664</c:v>
                </c:pt>
                <c:pt idx="71">
                  <c:v>-0.023264082635367056</c:v>
                </c:pt>
                <c:pt idx="72">
                  <c:v>-0.022478739335160664</c:v>
                </c:pt>
                <c:pt idx="73">
                  <c:v>-0.021751156511257187</c:v>
                </c:pt>
                <c:pt idx="74">
                  <c:v>-0.02107607585489003</c:v>
                </c:pt>
                <c:pt idx="75">
                  <c:v>-0.02044886325955367</c:v>
                </c:pt>
                <c:pt idx="76">
                  <c:v>-0.019865420842929953</c:v>
                </c:pt>
                <c:pt idx="77">
                  <c:v>-0.01932211343383404</c:v>
                </c:pt>
                <c:pt idx="78">
                  <c:v>-0.01881570683338022</c:v>
                </c:pt>
                <c:pt idx="79">
                  <c:v>-0.018343315716607134</c:v>
                </c:pt>
                <c:pt idx="80">
                  <c:v>-0.01790235947147103</c:v>
                </c:pt>
                <c:pt idx="81">
                  <c:v>-0.017490524607462053</c:v>
                </c:pt>
                <c:pt idx="82">
                  <c:v>-0.01710573262903944</c:v>
                </c:pt>
                <c:pt idx="83">
                  <c:v>-0.016746112476537463</c:v>
                </c:pt>
                <c:pt idx="84">
                  <c:v>-0.016409976801904067</c:v>
                </c:pt>
                <c:pt idx="85">
                  <c:v>-0.0160958014781593</c:v>
                </c:pt>
                <c:pt idx="86">
                  <c:v>-0.01580220784705147</c:v>
                </c:pt>
                <c:pt idx="87">
                  <c:v>-0.015527947294643437</c:v>
                </c:pt>
                <c:pt idx="88">
                  <c:v>-0.015271887813701082</c:v>
                </c:pt>
                <c:pt idx="89">
                  <c:v>-0.015033002268135576</c:v>
                </c:pt>
              </c:numCache>
            </c:numRef>
          </c:yVal>
          <c:smooth val="1"/>
        </c:ser>
        <c:axId val="30456161"/>
        <c:axId val="5669994"/>
      </c:scatterChart>
      <c:val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994"/>
        <c:crosses val="autoZero"/>
        <c:crossBetween val="midCat"/>
        <c:dispUnits/>
      </c:valAx>
      <c:valAx>
        <c:axId val="5669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46225"/>
          <c:w val="0.0982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57150</xdr:rowOff>
    </xdr:from>
    <xdr:to>
      <xdr:col>14</xdr:col>
      <xdr:colOff>476250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581025" y="247650"/>
        <a:ext cx="84296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114300</xdr:rowOff>
    </xdr:from>
    <xdr:to>
      <xdr:col>13</xdr:col>
      <xdr:colOff>381000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61975" y="685800"/>
        <a:ext cx="7743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4"/>
  <sheetViews>
    <sheetView tabSelected="1" zoomScale="85" zoomScaleNormal="85" zoomScalePageLayoutView="0" workbookViewId="0" topLeftCell="B1">
      <selection activeCell="B9" sqref="B9"/>
    </sheetView>
  </sheetViews>
  <sheetFormatPr defaultColWidth="9.140625" defaultRowHeight="15"/>
  <cols>
    <col min="1" max="1" width="10.7109375" style="0" customWidth="1"/>
    <col min="2" max="2" width="17.28125" style="0" customWidth="1"/>
    <col min="3" max="3" width="9.00390625" style="0" customWidth="1"/>
    <col min="4" max="4" width="11.57421875" style="0" customWidth="1"/>
    <col min="5" max="5" width="11.8515625" style="0" customWidth="1"/>
    <col min="6" max="6" width="16.421875" style="0" customWidth="1"/>
    <col min="7" max="7" width="11.140625" style="5" customWidth="1"/>
    <col min="8" max="8" width="16.7109375" style="0" customWidth="1"/>
    <col min="9" max="9" width="11.421875" style="0" customWidth="1"/>
    <col min="10" max="10" width="17.28125" style="0" customWidth="1"/>
    <col min="11" max="11" width="14.00390625" style="0" hidden="1" customWidth="1"/>
    <col min="12" max="12" width="12.140625" style="0" hidden="1" customWidth="1"/>
    <col min="13" max="13" width="10.57421875" style="0" customWidth="1"/>
    <col min="14" max="14" width="17.8515625" style="0" bestFit="1" customWidth="1"/>
    <col min="15" max="15" width="18.28125" style="0" bestFit="1" customWidth="1"/>
  </cols>
  <sheetData>
    <row r="1" spans="4:16" ht="15"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</row>
    <row r="2" spans="4:16" ht="16.5">
      <c r="D2" s="1"/>
      <c r="E2" s="1"/>
      <c r="F2" s="2" t="s">
        <v>0</v>
      </c>
      <c r="G2" s="4"/>
      <c r="H2" s="2" t="s">
        <v>0</v>
      </c>
      <c r="I2" s="2"/>
      <c r="J2" s="2" t="s">
        <v>0</v>
      </c>
      <c r="K2" s="1"/>
      <c r="L2" s="1"/>
      <c r="M2" s="1"/>
      <c r="N2" s="1"/>
      <c r="O2" s="1"/>
      <c r="P2" s="1"/>
    </row>
    <row r="3" spans="4:16" ht="83.25">
      <c r="D3" s="1" t="s">
        <v>2</v>
      </c>
      <c r="E3" s="1" t="s">
        <v>8</v>
      </c>
      <c r="F3" s="1" t="s">
        <v>1</v>
      </c>
      <c r="G3" s="3" t="s">
        <v>11</v>
      </c>
      <c r="H3" s="1" t="s">
        <v>9</v>
      </c>
      <c r="I3" s="1" t="s">
        <v>12</v>
      </c>
      <c r="J3" s="1" t="s">
        <v>10</v>
      </c>
      <c r="K3" s="1"/>
      <c r="L3" s="1"/>
      <c r="M3" s="1" t="s">
        <v>13</v>
      </c>
      <c r="N3" s="1" t="s">
        <v>6</v>
      </c>
      <c r="O3" s="1" t="s">
        <v>7</v>
      </c>
      <c r="P3" s="1"/>
    </row>
    <row r="4" spans="2:15" ht="15">
      <c r="B4" t="s">
        <v>4</v>
      </c>
      <c r="C4">
        <v>14</v>
      </c>
      <c r="D4">
        <v>0</v>
      </c>
      <c r="E4">
        <f>RADIANS(D4)</f>
        <v>0</v>
      </c>
      <c r="F4" t="e">
        <f aca="true" t="shared" si="0" ref="F4:F35">(Wheel_base/SIN(E4))-Swerve_Axle/2</f>
        <v>#DIV/0!</v>
      </c>
      <c r="H4" t="e">
        <f aca="true" t="shared" si="1" ref="H4:H35">(Wheel_base/TAN(E4)-(Front_Axle/2))</f>
        <v>#DIV/0!</v>
      </c>
      <c r="J4" t="e">
        <f aca="true" t="shared" si="2" ref="J4:J35">H4+Front_Axle</f>
        <v>#DIV/0!</v>
      </c>
      <c r="K4">
        <v>1</v>
      </c>
      <c r="L4">
        <v>1</v>
      </c>
      <c r="N4">
        <f aca="true" t="shared" si="3" ref="N4:N35">(2*Wheel_base*COS(E4)-Front_Axle*SIN(E4))/(2*Wheel_base-Swerve_Axle*SIN(E4))</f>
        <v>1</v>
      </c>
      <c r="O4">
        <f aca="true" t="shared" si="4" ref="O4:O35">(2*Wheel_base*COS(E4)+Front_Axle*SIN(E4))/(2*Wheel_base-Swerve_Axle*SIN(E4))</f>
        <v>1</v>
      </c>
    </row>
    <row r="5" spans="2:15" ht="15">
      <c r="B5" t="s">
        <v>3</v>
      </c>
      <c r="C5">
        <v>0</v>
      </c>
      <c r="D5" s="6">
        <v>1</v>
      </c>
      <c r="E5" s="6">
        <f aca="true" t="shared" si="5" ref="E5:E68">RADIANS(D5)</f>
        <v>0.017453292519943295</v>
      </c>
      <c r="F5" s="6">
        <f t="shared" si="0"/>
        <v>802.1816389797026</v>
      </c>
      <c r="G5" s="7" t="e">
        <f>(F4-F5)/F4</f>
        <v>#DIV/0!</v>
      </c>
      <c r="H5" s="6">
        <f t="shared" si="1"/>
        <v>785.559462830632</v>
      </c>
      <c r="I5" s="7" t="e">
        <f>(H4-H5)/H4</f>
        <v>#DIV/0!</v>
      </c>
      <c r="J5" s="6">
        <f t="shared" si="2"/>
        <v>818.559462830632</v>
      </c>
      <c r="K5" s="6">
        <f>(H5/(F5)*100)</f>
        <v>97.92787875695929</v>
      </c>
      <c r="L5" s="6">
        <f>(J5/(F5)*100)</f>
        <v>102.04166027431899</v>
      </c>
      <c r="M5" s="7" t="e">
        <f>(J4-J5)/J4</f>
        <v>#DIV/0!</v>
      </c>
      <c r="N5" s="6">
        <f t="shared" si="3"/>
        <v>0.9792787875695929</v>
      </c>
      <c r="O5" s="6">
        <f t="shared" si="4"/>
        <v>1.0204166027431898</v>
      </c>
    </row>
    <row r="6" spans="2:15" ht="15">
      <c r="B6" t="s">
        <v>5</v>
      </c>
      <c r="C6">
        <v>33</v>
      </c>
      <c r="D6" s="6">
        <f>D5+1</f>
        <v>2</v>
      </c>
      <c r="E6" s="6">
        <f t="shared" si="5"/>
        <v>0.03490658503988659</v>
      </c>
      <c r="F6" s="6">
        <f t="shared" si="0"/>
        <v>401.15191686981353</v>
      </c>
      <c r="G6" s="7">
        <f aca="true" t="shared" si="6" ref="G6:G69">(F5-F6)/F5</f>
        <v>0.4999238359780461</v>
      </c>
      <c r="H6" s="6">
        <f t="shared" si="1"/>
        <v>384.4075459608185</v>
      </c>
      <c r="I6" s="7">
        <f aca="true" t="shared" si="7" ref="I6:I69">(H5-H6)/H5</f>
        <v>0.5106576088133796</v>
      </c>
      <c r="J6" s="6">
        <f t="shared" si="2"/>
        <v>417.4075459608185</v>
      </c>
      <c r="K6" s="6">
        <f aca="true" t="shared" si="8" ref="K6:K69">(H6/(F6)*100)</f>
        <v>95.82592773340053</v>
      </c>
      <c r="L6" s="6">
        <f aca="true" t="shared" si="9" ref="L6:L69">(J6/(F6)*100)</f>
        <v>104.05223767041862</v>
      </c>
      <c r="M6" s="7">
        <f aca="true" t="shared" si="10" ref="M6:M69">(J5-J6)/J5</f>
        <v>0.4900705875204277</v>
      </c>
      <c r="N6" s="6">
        <f t="shared" si="3"/>
        <v>0.9582592773340054</v>
      </c>
      <c r="O6" s="6">
        <f t="shared" si="4"/>
        <v>1.040522376704186</v>
      </c>
    </row>
    <row r="7" spans="4:15" ht="15">
      <c r="D7" s="6">
        <f aca="true" t="shared" si="11" ref="D7:D70">D6+1</f>
        <v>3</v>
      </c>
      <c r="E7" s="6">
        <f t="shared" si="5"/>
        <v>0.05235987755982989</v>
      </c>
      <c r="F7" s="6">
        <f t="shared" si="0"/>
        <v>267.5025165301636</v>
      </c>
      <c r="G7" s="7">
        <f t="shared" si="6"/>
        <v>0.3331640576032033</v>
      </c>
      <c r="H7" s="6">
        <f t="shared" si="1"/>
        <v>250.63591362819494</v>
      </c>
      <c r="I7" s="7">
        <f t="shared" si="7"/>
        <v>0.34799429339573495</v>
      </c>
      <c r="J7" s="6">
        <f t="shared" si="2"/>
        <v>283.63591362819494</v>
      </c>
      <c r="K7" s="6">
        <f t="shared" si="8"/>
        <v>93.69478720396758</v>
      </c>
      <c r="L7" s="6">
        <f t="shared" si="9"/>
        <v>106.03111974694718</v>
      </c>
      <c r="M7" s="7">
        <f t="shared" si="10"/>
        <v>0.3204820651354025</v>
      </c>
      <c r="N7" s="6">
        <f t="shared" si="3"/>
        <v>0.9369478720396758</v>
      </c>
      <c r="O7" s="6">
        <f t="shared" si="4"/>
        <v>1.0603111974694719</v>
      </c>
    </row>
    <row r="8" spans="4:15" ht="15">
      <c r="D8" s="6">
        <f t="shared" si="11"/>
        <v>4</v>
      </c>
      <c r="E8" s="6">
        <f t="shared" si="5"/>
        <v>0.06981317007977318</v>
      </c>
      <c r="F8" s="6">
        <f t="shared" si="0"/>
        <v>200.69821836685145</v>
      </c>
      <c r="G8" s="7">
        <f t="shared" si="6"/>
        <v>0.24973334467969116</v>
      </c>
      <c r="H8" s="6">
        <f t="shared" si="1"/>
        <v>183.709327593967</v>
      </c>
      <c r="I8" s="7">
        <f t="shared" si="7"/>
        <v>0.2670271193996163</v>
      </c>
      <c r="J8" s="6">
        <f t="shared" si="2"/>
        <v>216.709327593967</v>
      </c>
      <c r="K8" s="6">
        <f t="shared" si="8"/>
        <v>91.53510633471052</v>
      </c>
      <c r="L8" s="6">
        <f t="shared" si="9"/>
        <v>107.97770371725434</v>
      </c>
      <c r="M8" s="7">
        <f t="shared" si="10"/>
        <v>0.23595949179397244</v>
      </c>
      <c r="N8" s="6">
        <f t="shared" si="3"/>
        <v>0.915351063347105</v>
      </c>
      <c r="O8" s="6">
        <f t="shared" si="4"/>
        <v>1.0797770371725433</v>
      </c>
    </row>
    <row r="9" spans="4:15" ht="15">
      <c r="D9" s="6">
        <f t="shared" si="11"/>
        <v>5</v>
      </c>
      <c r="E9" s="6">
        <f t="shared" si="5"/>
        <v>0.08726646259971647</v>
      </c>
      <c r="F9" s="6">
        <f t="shared" si="0"/>
        <v>160.63198543937798</v>
      </c>
      <c r="G9" s="7">
        <f t="shared" si="6"/>
        <v>0.19963422323080796</v>
      </c>
      <c r="H9" s="6">
        <f t="shared" si="1"/>
        <v>143.5207322386588</v>
      </c>
      <c r="I9" s="7">
        <f t="shared" si="7"/>
        <v>0.21876186626806848</v>
      </c>
      <c r="J9" s="6">
        <f t="shared" si="2"/>
        <v>176.5207322386588</v>
      </c>
      <c r="K9" s="6">
        <f t="shared" si="8"/>
        <v>89.34754298534341</v>
      </c>
      <c r="L9" s="6">
        <f t="shared" si="9"/>
        <v>109.89139663300568</v>
      </c>
      <c r="M9" s="7">
        <f t="shared" si="10"/>
        <v>0.1854493103804315</v>
      </c>
      <c r="N9" s="6">
        <f t="shared" si="3"/>
        <v>0.8934754298534342</v>
      </c>
      <c r="O9" s="6">
        <f t="shared" si="4"/>
        <v>1.098913966330057</v>
      </c>
    </row>
    <row r="10" spans="4:15" ht="15">
      <c r="D10" s="6">
        <f t="shared" si="11"/>
        <v>6</v>
      </c>
      <c r="E10" s="6">
        <f t="shared" si="5"/>
        <v>0.10471975511965978</v>
      </c>
      <c r="F10" s="6">
        <f t="shared" si="0"/>
        <v>133.93481126907878</v>
      </c>
      <c r="G10" s="7">
        <f t="shared" si="6"/>
        <v>0.16620086029114442</v>
      </c>
      <c r="H10" s="6">
        <f t="shared" si="1"/>
        <v>116.70110235911619</v>
      </c>
      <c r="I10" s="7">
        <f t="shared" si="7"/>
        <v>0.18686937741471799</v>
      </c>
      <c r="J10" s="6">
        <f t="shared" si="2"/>
        <v>149.7011023591162</v>
      </c>
      <c r="K10" s="6">
        <f t="shared" si="8"/>
        <v>87.13276350885388</v>
      </c>
      <c r="L10" s="6">
        <f t="shared" si="9"/>
        <v>111.77161556480077</v>
      </c>
      <c r="M10" s="7">
        <f t="shared" si="10"/>
        <v>0.15193473049546416</v>
      </c>
      <c r="N10" s="6">
        <f t="shared" si="3"/>
        <v>0.8713276350885388</v>
      </c>
      <c r="O10" s="6">
        <f t="shared" si="4"/>
        <v>1.1177161556480077</v>
      </c>
    </row>
    <row r="11" spans="3:15" ht="15">
      <c r="C11">
        <f>TAN(RADIANS(30))</f>
        <v>0.5773502691896257</v>
      </c>
      <c r="D11" s="6">
        <f t="shared" si="11"/>
        <v>7</v>
      </c>
      <c r="E11" s="6">
        <f t="shared" si="5"/>
        <v>0.12217304763960307</v>
      </c>
      <c r="F11" s="6">
        <f t="shared" si="0"/>
        <v>114.8771266737511</v>
      </c>
      <c r="G11" s="7">
        <f t="shared" si="6"/>
        <v>0.14229074887065957</v>
      </c>
      <c r="H11" s="6">
        <f t="shared" si="1"/>
        <v>97.52084999164431</v>
      </c>
      <c r="I11" s="7">
        <f t="shared" si="7"/>
        <v>0.1643536520199254</v>
      </c>
      <c r="J11" s="6">
        <f t="shared" si="2"/>
        <v>130.5208499916443</v>
      </c>
      <c r="K11" s="6">
        <f t="shared" si="8"/>
        <v>84.89144254852552</v>
      </c>
      <c r="L11" s="6">
        <f t="shared" si="9"/>
        <v>113.61778777973885</v>
      </c>
      <c r="M11" s="7">
        <f t="shared" si="10"/>
        <v>0.1281236548376285</v>
      </c>
      <c r="N11" s="6">
        <f t="shared" si="3"/>
        <v>0.8489144254852554</v>
      </c>
      <c r="O11" s="6">
        <f t="shared" si="4"/>
        <v>1.1361778777973888</v>
      </c>
    </row>
    <row r="12" spans="3:15" ht="15">
      <c r="C12">
        <f>10/17.5</f>
        <v>0.5714285714285714</v>
      </c>
      <c r="D12" s="6">
        <f t="shared" si="11"/>
        <v>8</v>
      </c>
      <c r="E12" s="6">
        <f t="shared" si="5"/>
        <v>0.13962634015954636</v>
      </c>
      <c r="F12" s="6">
        <f t="shared" si="0"/>
        <v>100.59415148058807</v>
      </c>
      <c r="G12" s="7">
        <f t="shared" si="6"/>
        <v>0.12433262919019922</v>
      </c>
      <c r="H12" s="6">
        <f t="shared" si="1"/>
        <v>83.11517611337892</v>
      </c>
      <c r="I12" s="7">
        <f t="shared" si="7"/>
        <v>0.14771891220697608</v>
      </c>
      <c r="J12" s="6">
        <f t="shared" si="2"/>
        <v>116.11517611337892</v>
      </c>
      <c r="K12" s="6">
        <f t="shared" si="8"/>
        <v>82.62426283243504</v>
      </c>
      <c r="L12" s="6">
        <f t="shared" si="9"/>
        <v>115.42935091587903</v>
      </c>
      <c r="M12" s="7">
        <f t="shared" si="10"/>
        <v>0.11037067165274819</v>
      </c>
      <c r="N12" s="6">
        <f t="shared" si="3"/>
        <v>0.8262426283243504</v>
      </c>
      <c r="O12" s="6">
        <f t="shared" si="4"/>
        <v>1.1542935091587905</v>
      </c>
    </row>
    <row r="13" spans="4:15" ht="15">
      <c r="D13" s="6">
        <f t="shared" si="11"/>
        <v>9</v>
      </c>
      <c r="E13" s="6">
        <f t="shared" si="5"/>
        <v>0.15707963267948966</v>
      </c>
      <c r="F13" s="6">
        <f t="shared" si="0"/>
        <v>89.49434510099526</v>
      </c>
      <c r="G13" s="7">
        <f t="shared" si="6"/>
        <v>0.11034246242173201</v>
      </c>
      <c r="H13" s="6">
        <f t="shared" si="1"/>
        <v>71.89252120545062</v>
      </c>
      <c r="I13" s="7">
        <f t="shared" si="7"/>
        <v>0.1350253399285261</v>
      </c>
      <c r="J13" s="6">
        <f t="shared" si="2"/>
        <v>104.89252120545062</v>
      </c>
      <c r="K13" s="6">
        <f t="shared" si="8"/>
        <v>80.33191496548659</v>
      </c>
      <c r="L13" s="6">
        <f t="shared" si="9"/>
        <v>117.205753153541</v>
      </c>
      <c r="M13" s="7">
        <f t="shared" si="10"/>
        <v>0.09665106046921988</v>
      </c>
      <c r="N13" s="6">
        <f t="shared" si="3"/>
        <v>0.8033191496548656</v>
      </c>
      <c r="O13" s="6">
        <f t="shared" si="4"/>
        <v>1.1720575315354098</v>
      </c>
    </row>
    <row r="14" spans="4:15" ht="15">
      <c r="D14" s="6">
        <f t="shared" si="11"/>
        <v>10</v>
      </c>
      <c r="E14" s="6">
        <f t="shared" si="5"/>
        <v>0.17453292519943295</v>
      </c>
      <c r="F14" s="6">
        <f t="shared" si="0"/>
        <v>80.62278676401088</v>
      </c>
      <c r="G14" s="7">
        <f t="shared" si="6"/>
        <v>0.09912982017995367</v>
      </c>
      <c r="H14" s="6">
        <f t="shared" si="1"/>
        <v>62.897945474647926</v>
      </c>
      <c r="I14" s="7">
        <f t="shared" si="7"/>
        <v>0.12511142438722483</v>
      </c>
      <c r="J14" s="6">
        <f t="shared" si="2"/>
        <v>95.89794547464793</v>
      </c>
      <c r="K14" s="6">
        <f t="shared" si="8"/>
        <v>78.01509721904685</v>
      </c>
      <c r="L14" s="6">
        <f t="shared" si="9"/>
        <v>118.94645338339471</v>
      </c>
      <c r="M14" s="7">
        <f t="shared" si="10"/>
        <v>0.08575040076675458</v>
      </c>
      <c r="N14" s="6">
        <f t="shared" si="3"/>
        <v>0.7801509721904687</v>
      </c>
      <c r="O14" s="6">
        <f t="shared" si="4"/>
        <v>1.1894645338339473</v>
      </c>
    </row>
    <row r="15" spans="4:15" ht="15">
      <c r="D15" s="6">
        <f t="shared" si="11"/>
        <v>11</v>
      </c>
      <c r="E15" s="6">
        <f t="shared" si="5"/>
        <v>0.19198621771937624</v>
      </c>
      <c r="F15" s="6">
        <f t="shared" si="0"/>
        <v>73.37180289834988</v>
      </c>
      <c r="G15" s="7">
        <f t="shared" si="6"/>
        <v>0.08993715246888188</v>
      </c>
      <c r="H15" s="6">
        <f t="shared" si="1"/>
        <v>55.52375622358434</v>
      </c>
      <c r="I15" s="7">
        <f t="shared" si="7"/>
        <v>0.11724054252353719</v>
      </c>
      <c r="J15" s="6">
        <f t="shared" si="2"/>
        <v>88.52375622358434</v>
      </c>
      <c r="K15" s="6">
        <f t="shared" si="8"/>
        <v>75.67451531824504</v>
      </c>
      <c r="L15" s="6">
        <f t="shared" si="9"/>
        <v>120.65092137128775</v>
      </c>
      <c r="M15" s="7">
        <f t="shared" si="10"/>
        <v>0.07689621727102654</v>
      </c>
      <c r="N15" s="6">
        <f t="shared" si="3"/>
        <v>0.7567451531824505</v>
      </c>
      <c r="O15" s="6">
        <f t="shared" si="4"/>
        <v>1.2065092137128774</v>
      </c>
    </row>
    <row r="16" spans="4:15" ht="15">
      <c r="D16" s="6">
        <f t="shared" si="11"/>
        <v>12</v>
      </c>
      <c r="E16" s="6">
        <f t="shared" si="5"/>
        <v>0.20943951023931956</v>
      </c>
      <c r="F16" s="6">
        <f t="shared" si="0"/>
        <v>67.33628082641783</v>
      </c>
      <c r="G16" s="7">
        <f t="shared" si="6"/>
        <v>0.08225942165130833</v>
      </c>
      <c r="H16" s="6">
        <f t="shared" si="1"/>
        <v>49.36482153269836</v>
      </c>
      <c r="I16" s="7">
        <f t="shared" si="7"/>
        <v>0.11092431618071812</v>
      </c>
      <c r="J16" s="6">
        <f t="shared" si="2"/>
        <v>82.36482153269836</v>
      </c>
      <c r="K16" s="6">
        <f t="shared" si="8"/>
        <v>73.31088222700177</v>
      </c>
      <c r="L16" s="6">
        <f t="shared" si="9"/>
        <v>122.31863791975934</v>
      </c>
      <c r="M16" s="7">
        <f t="shared" si="10"/>
        <v>0.06957380655346765</v>
      </c>
      <c r="N16" s="6">
        <f t="shared" si="3"/>
        <v>0.7331088222700178</v>
      </c>
      <c r="O16" s="6">
        <f t="shared" si="4"/>
        <v>1.2231863791975937</v>
      </c>
    </row>
    <row r="17" spans="4:15" ht="15">
      <c r="D17" s="6">
        <f t="shared" si="11"/>
        <v>13</v>
      </c>
      <c r="E17" s="6">
        <f t="shared" si="5"/>
        <v>0.22689280275926285</v>
      </c>
      <c r="F17" s="6">
        <f t="shared" si="0"/>
        <v>62.235760756201216</v>
      </c>
      <c r="G17" s="7">
        <f t="shared" si="6"/>
        <v>0.07574698227490383</v>
      </c>
      <c r="H17" s="6">
        <f t="shared" si="1"/>
        <v>44.14066223997818</v>
      </c>
      <c r="I17" s="7">
        <f t="shared" si="7"/>
        <v>0.10582757377659702</v>
      </c>
      <c r="J17" s="6">
        <f t="shared" si="2"/>
        <v>77.14066223997818</v>
      </c>
      <c r="K17" s="6">
        <f t="shared" si="8"/>
        <v>70.92491793085371</v>
      </c>
      <c r="L17" s="6">
        <f t="shared" si="9"/>
        <v>123.94909502619333</v>
      </c>
      <c r="M17" s="7">
        <f t="shared" si="10"/>
        <v>0.06342706990078541</v>
      </c>
      <c r="N17" s="6">
        <f t="shared" si="3"/>
        <v>0.7092491793085373</v>
      </c>
      <c r="O17" s="6">
        <f t="shared" si="4"/>
        <v>1.2394909502619333</v>
      </c>
    </row>
    <row r="18" spans="4:15" ht="15">
      <c r="D18" s="6">
        <f t="shared" si="11"/>
        <v>14</v>
      </c>
      <c r="E18" s="6">
        <f t="shared" si="5"/>
        <v>0.24434609527920614</v>
      </c>
      <c r="F18" s="6">
        <f t="shared" si="0"/>
        <v>57.86991692214249</v>
      </c>
      <c r="G18" s="7">
        <f t="shared" si="6"/>
        <v>0.0701500838265838</v>
      </c>
      <c r="H18" s="6">
        <f t="shared" si="1"/>
        <v>39.650933069501825</v>
      </c>
      <c r="I18" s="7">
        <f t="shared" si="7"/>
        <v>0.10171413256256057</v>
      </c>
      <c r="J18" s="6">
        <f t="shared" si="2"/>
        <v>72.65093306950183</v>
      </c>
      <c r="K18" s="6">
        <f t="shared" si="8"/>
        <v>68.51734921763881</v>
      </c>
      <c r="L18" s="6">
        <f t="shared" si="9"/>
        <v>125.5417960375605</v>
      </c>
      <c r="M18" s="7">
        <f t="shared" si="10"/>
        <v>0.05820184893550923</v>
      </c>
      <c r="N18" s="6">
        <f t="shared" si="3"/>
        <v>0.685173492176388</v>
      </c>
      <c r="O18" s="6">
        <f t="shared" si="4"/>
        <v>1.2554179603756048</v>
      </c>
    </row>
    <row r="19" spans="4:15" ht="15">
      <c r="D19" s="6">
        <f t="shared" si="11"/>
        <v>15</v>
      </c>
      <c r="E19" s="6">
        <f t="shared" si="5"/>
        <v>0.2617993877991494</v>
      </c>
      <c r="F19" s="6">
        <f t="shared" si="0"/>
        <v>54.09184627218783</v>
      </c>
      <c r="G19" s="7">
        <f t="shared" si="6"/>
        <v>0.06528557238189281</v>
      </c>
      <c r="H19" s="6">
        <f t="shared" si="1"/>
        <v>35.748711305964285</v>
      </c>
      <c r="I19" s="7">
        <f t="shared" si="7"/>
        <v>0.09841437417620315</v>
      </c>
      <c r="J19" s="6">
        <f t="shared" si="2"/>
        <v>68.74871130596429</v>
      </c>
      <c r="K19" s="6">
        <f t="shared" si="8"/>
        <v>66.08890945610973</v>
      </c>
      <c r="L19" s="6">
        <f t="shared" si="9"/>
        <v>127.09625580170392</v>
      </c>
      <c r="M19" s="7">
        <f t="shared" si="10"/>
        <v>0.053711929065032964</v>
      </c>
      <c r="N19" s="6">
        <f t="shared" si="3"/>
        <v>0.6608890945610975</v>
      </c>
      <c r="O19" s="6">
        <f t="shared" si="4"/>
        <v>1.2709625580170392</v>
      </c>
    </row>
    <row r="20" spans="4:15" ht="15">
      <c r="D20" s="6">
        <f t="shared" si="11"/>
        <v>16</v>
      </c>
      <c r="E20" s="6">
        <f t="shared" si="5"/>
        <v>0.2792526803190927</v>
      </c>
      <c r="F20" s="6">
        <f t="shared" si="0"/>
        <v>50.79137389960621</v>
      </c>
      <c r="G20" s="7">
        <f t="shared" si="6"/>
        <v>0.06101607913277334</v>
      </c>
      <c r="H20" s="6">
        <f t="shared" si="1"/>
        <v>32.32380221377272</v>
      </c>
      <c r="I20" s="7">
        <f t="shared" si="7"/>
        <v>0.09580510645205141</v>
      </c>
      <c r="J20" s="6">
        <f t="shared" si="2"/>
        <v>65.32380221377272</v>
      </c>
      <c r="K20" s="6">
        <f t="shared" si="8"/>
        <v>63.64033837254269</v>
      </c>
      <c r="L20" s="6">
        <f t="shared" si="9"/>
        <v>128.61200081512106</v>
      </c>
      <c r="M20" s="7">
        <f t="shared" si="10"/>
        <v>0.04981779333941408</v>
      </c>
      <c r="N20" s="6">
        <f t="shared" si="3"/>
        <v>0.636403383725427</v>
      </c>
      <c r="O20" s="6">
        <f t="shared" si="4"/>
        <v>1.2861200081512105</v>
      </c>
    </row>
    <row r="21" spans="4:15" ht="15">
      <c r="D21" s="6">
        <f t="shared" si="11"/>
        <v>17</v>
      </c>
      <c r="E21" s="6">
        <f t="shared" si="5"/>
        <v>0.29670597283903605</v>
      </c>
      <c r="F21" s="6">
        <f t="shared" si="0"/>
        <v>47.884250677665754</v>
      </c>
      <c r="G21" s="7">
        <f t="shared" si="6"/>
        <v>0.05723655413784724</v>
      </c>
      <c r="H21" s="6">
        <f t="shared" si="1"/>
        <v>29.291936658777963</v>
      </c>
      <c r="I21" s="7">
        <f t="shared" si="7"/>
        <v>0.09379668687933387</v>
      </c>
      <c r="J21" s="6">
        <f t="shared" si="2"/>
        <v>62.29193665877796</v>
      </c>
      <c r="K21" s="6">
        <f t="shared" si="8"/>
        <v>61.17238182540957</v>
      </c>
      <c r="L21" s="6">
        <f t="shared" si="9"/>
        <v>130.08856936719752</v>
      </c>
      <c r="M21" s="7">
        <f t="shared" si="10"/>
        <v>0.04641287635206769</v>
      </c>
      <c r="N21" s="6">
        <f t="shared" si="3"/>
        <v>0.6117238182540957</v>
      </c>
      <c r="O21" s="6">
        <f t="shared" si="4"/>
        <v>1.3008856936719753</v>
      </c>
    </row>
    <row r="22" spans="4:15" ht="15">
      <c r="D22" s="6">
        <f t="shared" si="11"/>
        <v>18</v>
      </c>
      <c r="E22" s="6">
        <f t="shared" si="5"/>
        <v>0.3141592653589793</v>
      </c>
      <c r="F22" s="6">
        <f t="shared" si="0"/>
        <v>45.30495168499706</v>
      </c>
      <c r="G22" s="7">
        <f t="shared" si="6"/>
        <v>0.05386528881972748</v>
      </c>
      <c r="H22" s="6">
        <f t="shared" si="1"/>
        <v>26.587569520453556</v>
      </c>
      <c r="I22" s="7">
        <f t="shared" si="7"/>
        <v>0.09232462741632978</v>
      </c>
      <c r="J22" s="6">
        <f t="shared" si="2"/>
        <v>59.587569520453556</v>
      </c>
      <c r="K22" s="6">
        <f t="shared" si="8"/>
        <v>58.68579157818229</v>
      </c>
      <c r="L22" s="6">
        <f t="shared" si="9"/>
        <v>131.52551168084844</v>
      </c>
      <c r="M22" s="7">
        <f t="shared" si="10"/>
        <v>0.043414401339588425</v>
      </c>
      <c r="N22" s="6">
        <f t="shared" si="3"/>
        <v>0.5868579157818227</v>
      </c>
      <c r="O22" s="6">
        <f t="shared" si="4"/>
        <v>1.3152551168084845</v>
      </c>
    </row>
    <row r="23" spans="4:15" ht="15">
      <c r="D23" s="6">
        <f t="shared" si="11"/>
        <v>19</v>
      </c>
      <c r="E23" s="6">
        <f t="shared" si="5"/>
        <v>0.33161255787892263</v>
      </c>
      <c r="F23" s="6">
        <f t="shared" si="0"/>
        <v>43.00174881460139</v>
      </c>
      <c r="G23" s="7">
        <f t="shared" si="6"/>
        <v>0.05083777346038715</v>
      </c>
      <c r="H23" s="6">
        <f t="shared" si="1"/>
        <v>24.158952287461517</v>
      </c>
      <c r="I23" s="7">
        <f t="shared" si="7"/>
        <v>0.09134408585650251</v>
      </c>
      <c r="J23" s="6">
        <f t="shared" si="2"/>
        <v>57.15895228746152</v>
      </c>
      <c r="K23" s="6">
        <f t="shared" si="8"/>
        <v>56.18132507033822</v>
      </c>
      <c r="L23" s="6">
        <f t="shared" si="9"/>
        <v>132.92239004952515</v>
      </c>
      <c r="M23" s="7">
        <f t="shared" si="10"/>
        <v>0.040757111802628754</v>
      </c>
      <c r="N23" s="6">
        <f t="shared" si="3"/>
        <v>0.5618132507033822</v>
      </c>
      <c r="O23" s="6">
        <f t="shared" si="4"/>
        <v>1.3292239004952517</v>
      </c>
    </row>
    <row r="24" spans="4:15" ht="15">
      <c r="D24" s="6">
        <f t="shared" si="11"/>
        <v>20</v>
      </c>
      <c r="E24" s="6">
        <f t="shared" si="5"/>
        <v>0.3490658503988659</v>
      </c>
      <c r="F24" s="6">
        <f t="shared" si="0"/>
        <v>40.933261602283224</v>
      </c>
      <c r="G24" s="7">
        <f t="shared" si="6"/>
        <v>0.04810239744518962</v>
      </c>
      <c r="H24" s="6">
        <f t="shared" si="1"/>
        <v>21.964683872364716</v>
      </c>
      <c r="I24" s="7">
        <f t="shared" si="7"/>
        <v>0.09082630691048736</v>
      </c>
      <c r="J24" s="6">
        <f t="shared" si="2"/>
        <v>54.964683872364716</v>
      </c>
      <c r="K24" s="6">
        <f t="shared" si="8"/>
        <v>53.65974518663703</v>
      </c>
      <c r="L24" s="6">
        <f t="shared" si="9"/>
        <v>134.27877897054466</v>
      </c>
      <c r="M24" s="7">
        <f t="shared" si="10"/>
        <v>0.038388884457879385</v>
      </c>
      <c r="N24" s="6">
        <f t="shared" si="3"/>
        <v>0.5365974518663702</v>
      </c>
      <c r="O24" s="6">
        <f t="shared" si="4"/>
        <v>1.3427877897054465</v>
      </c>
    </row>
    <row r="25" spans="4:15" ht="15">
      <c r="D25" s="6">
        <f t="shared" si="11"/>
        <v>21</v>
      </c>
      <c r="E25" s="6">
        <f t="shared" si="5"/>
        <v>0.3665191429188092</v>
      </c>
      <c r="F25" s="6">
        <f t="shared" si="0"/>
        <v>39.0659935347547</v>
      </c>
      <c r="G25" s="7">
        <f t="shared" si="6"/>
        <v>0.045617378005967796</v>
      </c>
      <c r="H25" s="6">
        <f t="shared" si="1"/>
        <v>19.971246905713222</v>
      </c>
      <c r="I25" s="7">
        <f t="shared" si="7"/>
        <v>0.09075646060900401</v>
      </c>
      <c r="J25" s="6">
        <f t="shared" si="2"/>
        <v>52.97124690571322</v>
      </c>
      <c r="K25" s="6">
        <f t="shared" si="8"/>
        <v>51.12182002473836</v>
      </c>
      <c r="L25" s="6">
        <f t="shared" si="9"/>
        <v>135.594265274702</v>
      </c>
      <c r="M25" s="7">
        <f t="shared" si="10"/>
        <v>0.03626759632204051</v>
      </c>
      <c r="N25" s="6">
        <f t="shared" si="3"/>
        <v>0.5112182002473835</v>
      </c>
      <c r="O25" s="6">
        <f t="shared" si="4"/>
        <v>1.35594265274702</v>
      </c>
    </row>
    <row r="26" spans="4:15" ht="15">
      <c r="D26" s="6">
        <f t="shared" si="11"/>
        <v>22</v>
      </c>
      <c r="E26" s="6">
        <f t="shared" si="5"/>
        <v>0.3839724354387525</v>
      </c>
      <c r="F26" s="6">
        <f t="shared" si="0"/>
        <v>37.3725402757562</v>
      </c>
      <c r="G26" s="7">
        <f t="shared" si="6"/>
        <v>0.04334852657700712</v>
      </c>
      <c r="H26" s="6">
        <f t="shared" si="1"/>
        <v>18.151215947828142</v>
      </c>
      <c r="I26" s="7">
        <f t="shared" si="7"/>
        <v>0.09113256505603663</v>
      </c>
      <c r="J26" s="6">
        <f t="shared" si="2"/>
        <v>51.15121594782814</v>
      </c>
      <c r="K26" s="6">
        <f t="shared" si="8"/>
        <v>48.56832266123197</v>
      </c>
      <c r="L26" s="6">
        <f t="shared" si="9"/>
        <v>136.86844825212552</v>
      </c>
      <c r="M26" s="7">
        <f t="shared" si="10"/>
        <v>0.034358846812208625</v>
      </c>
      <c r="N26" s="6">
        <f t="shared" si="3"/>
        <v>0.4856832266123197</v>
      </c>
      <c r="O26" s="6">
        <f t="shared" si="4"/>
        <v>1.3686844825212552</v>
      </c>
    </row>
    <row r="27" spans="4:15" ht="15">
      <c r="D27" s="6">
        <f t="shared" si="11"/>
        <v>23</v>
      </c>
      <c r="E27" s="6">
        <f t="shared" si="5"/>
        <v>0.4014257279586958</v>
      </c>
      <c r="F27" s="6">
        <f t="shared" si="0"/>
        <v>35.83026531346433</v>
      </c>
      <c r="G27" s="7">
        <f t="shared" si="6"/>
        <v>0.04126759783820083</v>
      </c>
      <c r="H27" s="6">
        <f t="shared" si="1"/>
        <v>16.481933121532542</v>
      </c>
      <c r="I27" s="7">
        <f t="shared" si="7"/>
        <v>0.09196534442064944</v>
      </c>
      <c r="J27" s="6">
        <f t="shared" si="2"/>
        <v>49.48193312153254</v>
      </c>
      <c r="K27" s="6">
        <f t="shared" si="8"/>
        <v>46.00003091615106</v>
      </c>
      <c r="L27" s="6">
        <f t="shared" si="9"/>
        <v>138.100939774337</v>
      </c>
      <c r="M27" s="7">
        <f t="shared" si="10"/>
        <v>0.03263427457908705</v>
      </c>
      <c r="N27" s="6">
        <f t="shared" si="3"/>
        <v>0.4600003091615106</v>
      </c>
      <c r="O27" s="6">
        <f t="shared" si="4"/>
        <v>1.38100939774337</v>
      </c>
    </row>
    <row r="28" spans="4:15" ht="15">
      <c r="D28" s="6">
        <f t="shared" si="11"/>
        <v>24</v>
      </c>
      <c r="E28" s="6">
        <f t="shared" si="5"/>
        <v>0.4188790204786391</v>
      </c>
      <c r="F28" s="6">
        <f t="shared" si="0"/>
        <v>34.42030669803933</v>
      </c>
      <c r="G28" s="7">
        <f t="shared" si="6"/>
        <v>0.03935105149487023</v>
      </c>
      <c r="H28" s="6">
        <f t="shared" si="1"/>
        <v>14.94451483465902</v>
      </c>
      <c r="I28" s="7">
        <f t="shared" si="7"/>
        <v>0.09327900286556721</v>
      </c>
      <c r="J28" s="6">
        <f t="shared" si="2"/>
        <v>47.94451483465902</v>
      </c>
      <c r="K28" s="6">
        <f t="shared" si="8"/>
        <v>43.41772711604077</v>
      </c>
      <c r="L28" s="6">
        <f t="shared" si="9"/>
        <v>139.29136441247937</v>
      </c>
      <c r="M28" s="7">
        <f t="shared" si="10"/>
        <v>0.031070295558127705</v>
      </c>
      <c r="N28" s="6">
        <f t="shared" si="3"/>
        <v>0.43417727116040766</v>
      </c>
      <c r="O28" s="6">
        <f t="shared" si="4"/>
        <v>1.392913644124794</v>
      </c>
    </row>
    <row r="29" spans="4:15" ht="15">
      <c r="D29" s="6">
        <f t="shared" si="11"/>
        <v>25</v>
      </c>
      <c r="E29" s="6">
        <f t="shared" si="5"/>
        <v>0.4363323129985824</v>
      </c>
      <c r="F29" s="6">
        <f t="shared" si="0"/>
        <v>33.12682216413498</v>
      </c>
      <c r="G29" s="7">
        <f t="shared" si="6"/>
        <v>0.037579111227908815</v>
      </c>
      <c r="H29" s="6">
        <f t="shared" si="1"/>
        <v>13.523096887133821</v>
      </c>
      <c r="I29" s="7">
        <f t="shared" si="7"/>
        <v>0.09511302061333403</v>
      </c>
      <c r="J29" s="6">
        <f t="shared" si="2"/>
        <v>46.52309688713382</v>
      </c>
      <c r="K29" s="6">
        <f t="shared" si="8"/>
        <v>40.822197855654</v>
      </c>
      <c r="L29" s="6">
        <f t="shared" si="9"/>
        <v>140.43935955167598</v>
      </c>
      <c r="M29" s="7">
        <f t="shared" si="10"/>
        <v>0.029647144254709584</v>
      </c>
      <c r="N29" s="6">
        <f t="shared" si="3"/>
        <v>0.40822197855653986</v>
      </c>
      <c r="O29" s="6">
        <f t="shared" si="4"/>
        <v>1.40439359551676</v>
      </c>
    </row>
    <row r="30" spans="4:15" ht="15">
      <c r="D30" s="11">
        <f t="shared" si="11"/>
        <v>26</v>
      </c>
      <c r="E30" s="11">
        <f t="shared" si="5"/>
        <v>0.4537856055185257</v>
      </c>
      <c r="F30" s="11">
        <f t="shared" si="0"/>
        <v>31.93640845786803</v>
      </c>
      <c r="G30" s="12">
        <f t="shared" si="6"/>
        <v>0.03593504080677438</v>
      </c>
      <c r="H30" s="11">
        <f t="shared" si="1"/>
        <v>12.204253782110147</v>
      </c>
      <c r="I30" s="7">
        <f t="shared" si="7"/>
        <v>0.0975252278402628</v>
      </c>
      <c r="J30" s="11">
        <f t="shared" si="2"/>
        <v>45.20425378211014</v>
      </c>
      <c r="K30" s="11">
        <f t="shared" si="8"/>
        <v>38.21423375834686</v>
      </c>
      <c r="L30" s="11">
        <f t="shared" si="9"/>
        <v>141.54457550148655</v>
      </c>
      <c r="M30" s="12">
        <f t="shared" si="10"/>
        <v>0.028348136587364774</v>
      </c>
      <c r="N30" s="11">
        <f t="shared" si="3"/>
        <v>0.3821423375834687</v>
      </c>
      <c r="O30" s="11">
        <f t="shared" si="4"/>
        <v>1.4154457550148654</v>
      </c>
    </row>
    <row r="31" spans="4:15" ht="15">
      <c r="D31" s="11">
        <f t="shared" si="11"/>
        <v>27</v>
      </c>
      <c r="E31" s="11">
        <f t="shared" si="5"/>
        <v>0.47123889803846897</v>
      </c>
      <c r="F31" s="11">
        <f t="shared" si="0"/>
        <v>30.837649704193737</v>
      </c>
      <c r="G31" s="12">
        <f t="shared" si="6"/>
        <v>0.03440458106376695</v>
      </c>
      <c r="H31" s="11">
        <f t="shared" si="1"/>
        <v>10.976547077072109</v>
      </c>
      <c r="I31" s="7">
        <f t="shared" si="7"/>
        <v>0.1005966220431844</v>
      </c>
      <c r="J31" s="11">
        <f t="shared" si="2"/>
        <v>43.97654707707211</v>
      </c>
      <c r="K31" s="11">
        <f t="shared" si="8"/>
        <v>35.59462923524734</v>
      </c>
      <c r="L31" s="11">
        <f t="shared" si="9"/>
        <v>142.6066756024262</v>
      </c>
      <c r="M31" s="12">
        <f t="shared" si="10"/>
        <v>0.02715909681765178</v>
      </c>
      <c r="N31" s="11">
        <f t="shared" si="3"/>
        <v>0.3559462923524735</v>
      </c>
      <c r="O31" s="11">
        <f t="shared" si="4"/>
        <v>1.4260667560242624</v>
      </c>
    </row>
    <row r="32" spans="4:15" ht="15">
      <c r="D32" s="11">
        <f t="shared" si="11"/>
        <v>28</v>
      </c>
      <c r="E32" s="11">
        <f t="shared" si="5"/>
        <v>0.4886921905584123</v>
      </c>
      <c r="F32" s="11">
        <f t="shared" si="0"/>
        <v>29.820762554653175</v>
      </c>
      <c r="G32" s="12">
        <f t="shared" si="6"/>
        <v>0.032975507514188776</v>
      </c>
      <c r="H32" s="11">
        <f t="shared" si="1"/>
        <v>9.830170514848646</v>
      </c>
      <c r="I32" s="7">
        <f t="shared" si="7"/>
        <v>0.10443872323182782</v>
      </c>
      <c r="J32" s="11">
        <f t="shared" si="2"/>
        <v>42.830170514848646</v>
      </c>
      <c r="K32" s="11">
        <f t="shared" si="8"/>
        <v>32.96418224326985</v>
      </c>
      <c r="L32" s="11">
        <f t="shared" si="9"/>
        <v>143.62533632851554</v>
      </c>
      <c r="M32" s="12">
        <f t="shared" si="10"/>
        <v>0.02606790751930472</v>
      </c>
      <c r="N32" s="11">
        <f t="shared" si="3"/>
        <v>0.3296418224326985</v>
      </c>
      <c r="O32" s="11">
        <f t="shared" si="4"/>
        <v>1.4362533632851555</v>
      </c>
    </row>
    <row r="33" spans="4:15" ht="15">
      <c r="D33" s="11">
        <f t="shared" si="11"/>
        <v>29</v>
      </c>
      <c r="E33" s="11">
        <f t="shared" si="5"/>
        <v>0.5061454830783556</v>
      </c>
      <c r="F33" s="11">
        <f t="shared" si="0"/>
        <v>28.877314754782397</v>
      </c>
      <c r="G33" s="12">
        <f t="shared" si="6"/>
        <v>0.031637279500874624</v>
      </c>
      <c r="H33" s="11">
        <f t="shared" si="1"/>
        <v>8.756668573799931</v>
      </c>
      <c r="I33" s="7">
        <f t="shared" si="7"/>
        <v>0.10920481383585068</v>
      </c>
      <c r="J33" s="11">
        <f t="shared" si="2"/>
        <v>41.75666857379993</v>
      </c>
      <c r="K33" s="11">
        <f t="shared" si="8"/>
        <v>30.323694042049848</v>
      </c>
      <c r="L33" s="11">
        <f t="shared" si="9"/>
        <v>144.60024738582928</v>
      </c>
      <c r="M33" s="12">
        <f t="shared" si="10"/>
        <v>0.02506415286571296</v>
      </c>
      <c r="N33" s="11">
        <f t="shared" si="3"/>
        <v>0.3032369404204985</v>
      </c>
      <c r="O33" s="11">
        <f t="shared" si="4"/>
        <v>1.446002473858293</v>
      </c>
    </row>
    <row r="34" spans="4:15" ht="15">
      <c r="D34" s="11">
        <f t="shared" si="11"/>
        <v>30</v>
      </c>
      <c r="E34" s="11">
        <f t="shared" si="5"/>
        <v>0.5235987755982988</v>
      </c>
      <c r="F34" s="11">
        <f t="shared" si="0"/>
        <v>28.000000000000004</v>
      </c>
      <c r="G34" s="12">
        <f t="shared" si="6"/>
        <v>0.03038075950732574</v>
      </c>
      <c r="H34" s="11">
        <f t="shared" si="1"/>
        <v>7.748711305964285</v>
      </c>
      <c r="I34" s="7">
        <f t="shared" si="7"/>
        <v>0.11510739036663645</v>
      </c>
      <c r="J34" s="11">
        <f t="shared" si="2"/>
        <v>40.748711305964285</v>
      </c>
      <c r="K34" s="11">
        <f t="shared" si="8"/>
        <v>27.673968949872446</v>
      </c>
      <c r="L34" s="11">
        <f t="shared" si="9"/>
        <v>145.5311118070153</v>
      </c>
      <c r="M34" s="12">
        <f t="shared" si="10"/>
        <v>0.02413883344295531</v>
      </c>
      <c r="N34" s="11">
        <f t="shared" si="3"/>
        <v>0.2767396894987246</v>
      </c>
      <c r="O34" s="11">
        <f t="shared" si="4"/>
        <v>1.4553111180701528</v>
      </c>
    </row>
    <row r="35" spans="4:15" ht="15">
      <c r="D35" s="11">
        <f t="shared" si="11"/>
        <v>31</v>
      </c>
      <c r="E35" s="11">
        <f t="shared" si="5"/>
        <v>0.5410520681182421</v>
      </c>
      <c r="F35" s="11">
        <f t="shared" si="0"/>
        <v>27.182456369744994</v>
      </c>
      <c r="G35" s="12">
        <f t="shared" si="6"/>
        <v>0.02919798679482177</v>
      </c>
      <c r="H35" s="11">
        <f t="shared" si="1"/>
        <v>6.79991275290725</v>
      </c>
      <c r="I35" s="7">
        <f t="shared" si="7"/>
        <v>0.12244598044667532</v>
      </c>
      <c r="J35" s="11">
        <f t="shared" si="2"/>
        <v>39.79991275290725</v>
      </c>
      <c r="K35" s="11">
        <f t="shared" si="8"/>
        <v>25.01581409866912</v>
      </c>
      <c r="L35" s="11">
        <f t="shared" si="9"/>
        <v>146.4176460417533</v>
      </c>
      <c r="M35" s="12">
        <f t="shared" si="10"/>
        <v>0.023284136421712193</v>
      </c>
      <c r="N35" s="11">
        <f t="shared" si="3"/>
        <v>0.25015814098669126</v>
      </c>
      <c r="O35" s="11">
        <f t="shared" si="4"/>
        <v>1.4641764604175334</v>
      </c>
    </row>
    <row r="36" spans="4:15" ht="15">
      <c r="D36" s="11">
        <f t="shared" si="11"/>
        <v>32</v>
      </c>
      <c r="E36" s="11">
        <f t="shared" si="5"/>
        <v>0.5585053606381855</v>
      </c>
      <c r="F36" s="11">
        <f aca="true" t="shared" si="12" ref="F36:F67">(Wheel_base/SIN(E36))-Swerve_Axle/2</f>
        <v>26.419118807198018</v>
      </c>
      <c r="G36" s="12">
        <f t="shared" si="6"/>
        <v>0.02808199348005197</v>
      </c>
      <c r="H36" s="11">
        <f aca="true" t="shared" si="13" ref="H36:H67">(Wheel_base/TAN(E36)-(Front_Axle/2))</f>
        <v>5.904683406574705</v>
      </c>
      <c r="I36" s="7">
        <f t="shared" si="7"/>
        <v>0.13165306362935275</v>
      </c>
      <c r="J36" s="11">
        <f aca="true" t="shared" si="14" ref="J36:J67">H36+Front_Axle</f>
        <v>38.904683406574705</v>
      </c>
      <c r="K36" s="11">
        <f t="shared" si="8"/>
        <v>22.350039188157726</v>
      </c>
      <c r="L36" s="11">
        <f t="shared" si="9"/>
        <v>147.25958004312744</v>
      </c>
      <c r="M36" s="12">
        <f t="shared" si="10"/>
        <v>0.022493248964902526</v>
      </c>
      <c r="N36" s="11">
        <f aca="true" t="shared" si="15" ref="N36:N67">(2*Wheel_base*COS(E36)-Front_Axle*SIN(E36))/(2*Wheel_base-Swerve_Axle*SIN(E36))</f>
        <v>0.2235003918815773</v>
      </c>
      <c r="O36" s="11">
        <f aca="true" t="shared" si="16" ref="O36:O67">(2*Wheel_base*COS(E36)+Front_Axle*SIN(E36))/(2*Wheel_base-Swerve_Axle*SIN(E36))</f>
        <v>1.4725958004312747</v>
      </c>
    </row>
    <row r="37" spans="4:15" ht="15">
      <c r="D37" s="11">
        <f t="shared" si="11"/>
        <v>33</v>
      </c>
      <c r="E37" s="11">
        <f t="shared" si="5"/>
        <v>0.5759586531581288</v>
      </c>
      <c r="F37" s="11">
        <f t="shared" si="12"/>
        <v>25.705098422873284</v>
      </c>
      <c r="G37" s="12">
        <f t="shared" si="6"/>
        <v>0.027026654050633783</v>
      </c>
      <c r="H37" s="11">
        <f t="shared" si="13"/>
        <v>5.05810949340416</v>
      </c>
      <c r="I37" s="7">
        <f t="shared" si="7"/>
        <v>0.14337329453225345</v>
      </c>
      <c r="J37" s="11">
        <f t="shared" si="14"/>
        <v>38.05810949340416</v>
      </c>
      <c r="K37" s="11">
        <f t="shared" si="8"/>
        <v>19.677456239199923</v>
      </c>
      <c r="L37" s="11">
        <f t="shared" si="9"/>
        <v>148.05665734988486</v>
      </c>
      <c r="M37" s="12">
        <f t="shared" si="10"/>
        <v>0.021760205688435903</v>
      </c>
      <c r="N37" s="11">
        <f t="shared" si="15"/>
        <v>0.1967745623919992</v>
      </c>
      <c r="O37" s="11">
        <f t="shared" si="16"/>
        <v>1.4805665734988487</v>
      </c>
    </row>
    <row r="38" spans="4:15" ht="15">
      <c r="D38" s="11">
        <f t="shared" si="11"/>
        <v>34</v>
      </c>
      <c r="E38" s="11">
        <f t="shared" si="5"/>
        <v>0.5934119456780721</v>
      </c>
      <c r="F38" s="11">
        <f t="shared" si="12"/>
        <v>25.036083099599605</v>
      </c>
      <c r="G38" s="12">
        <f t="shared" si="6"/>
        <v>0.026026561434145952</v>
      </c>
      <c r="H38" s="11">
        <f t="shared" si="13"/>
        <v>4.255853559178359</v>
      </c>
      <c r="I38" s="7">
        <f t="shared" si="7"/>
        <v>0.1586078623390722</v>
      </c>
      <c r="J38" s="11">
        <f t="shared" si="14"/>
        <v>37.25585355917836</v>
      </c>
      <c r="K38" s="11">
        <f t="shared" si="8"/>
        <v>16.998879346451847</v>
      </c>
      <c r="L38" s="11">
        <f t="shared" si="9"/>
        <v>148.80863516455648</v>
      </c>
      <c r="M38" s="12">
        <f t="shared" si="10"/>
        <v>0.021079763154416183</v>
      </c>
      <c r="N38" s="11">
        <f t="shared" si="15"/>
        <v>0.1699887934645185</v>
      </c>
      <c r="O38" s="11">
        <f t="shared" si="16"/>
        <v>1.488086351645565</v>
      </c>
    </row>
    <row r="39" spans="4:15" ht="15">
      <c r="D39" s="11">
        <f t="shared" si="11"/>
        <v>35</v>
      </c>
      <c r="E39" s="11">
        <f t="shared" si="5"/>
        <v>0.6108652381980153</v>
      </c>
      <c r="F39" s="11">
        <f t="shared" si="12"/>
        <v>24.408255138695374</v>
      </c>
      <c r="G39" s="12">
        <f t="shared" si="6"/>
        <v>0.025076924309868243</v>
      </c>
      <c r="H39" s="11">
        <f t="shared" si="13"/>
        <v>3.4940720943896046</v>
      </c>
      <c r="I39" s="7">
        <f t="shared" si="7"/>
        <v>0.17899616474017607</v>
      </c>
      <c r="J39" s="11">
        <f t="shared" si="14"/>
        <v>36.49407209438961</v>
      </c>
      <c r="K39" s="11">
        <f t="shared" si="8"/>
        <v>14.315124430383039</v>
      </c>
      <c r="L39" s="11">
        <f t="shared" si="9"/>
        <v>149.51528442741534</v>
      </c>
      <c r="M39" s="12">
        <f t="shared" si="10"/>
        <v>0.020447295982058678</v>
      </c>
      <c r="N39" s="11">
        <f t="shared" si="15"/>
        <v>0.14315124430383033</v>
      </c>
      <c r="O39" s="11">
        <f t="shared" si="16"/>
        <v>1.4951528442741533</v>
      </c>
    </row>
    <row r="40" spans="4:15" ht="15">
      <c r="D40" s="11">
        <f t="shared" si="11"/>
        <v>36</v>
      </c>
      <c r="E40" s="11">
        <f t="shared" si="5"/>
        <v>0.6283185307179586</v>
      </c>
      <c r="F40" s="11">
        <f t="shared" si="12"/>
        <v>23.81822263385712</v>
      </c>
      <c r="G40" s="12">
        <f t="shared" si="6"/>
        <v>0.024173481532600568</v>
      </c>
      <c r="H40" s="11">
        <f t="shared" si="13"/>
        <v>2.7693468865964306</v>
      </c>
      <c r="I40" s="7">
        <f t="shared" si="7"/>
        <v>0.207415642326573</v>
      </c>
      <c r="J40" s="11">
        <f t="shared" si="14"/>
        <v>35.76934688659643</v>
      </c>
      <c r="K40" s="11">
        <f t="shared" si="8"/>
        <v>11.627008988738986</v>
      </c>
      <c r="L40" s="11">
        <f t="shared" si="9"/>
        <v>150.17638988625052</v>
      </c>
      <c r="M40" s="12">
        <f t="shared" si="10"/>
        <v>0.019858710365856725</v>
      </c>
      <c r="N40" s="11">
        <f t="shared" si="15"/>
        <v>0.11627008988738982</v>
      </c>
      <c r="O40" s="11">
        <f t="shared" si="16"/>
        <v>1.501763898862505</v>
      </c>
    </row>
    <row r="41" spans="4:15" ht="15">
      <c r="D41" s="11">
        <f t="shared" si="11"/>
        <v>37</v>
      </c>
      <c r="E41" s="11">
        <f t="shared" si="5"/>
        <v>0.6457718232379019</v>
      </c>
      <c r="F41" s="11">
        <f t="shared" si="12"/>
        <v>23.262961975714767</v>
      </c>
      <c r="G41" s="12">
        <f t="shared" si="6"/>
        <v>0.023312430431020496</v>
      </c>
      <c r="H41" s="11">
        <f t="shared" si="13"/>
        <v>2.078627502685741</v>
      </c>
      <c r="I41" s="7">
        <f t="shared" si="7"/>
        <v>0.24941598586069302</v>
      </c>
      <c r="J41" s="11">
        <f t="shared" si="14"/>
        <v>35.07862750268574</v>
      </c>
      <c r="K41" s="11">
        <f t="shared" si="8"/>
        <v>8.935351847523595</v>
      </c>
      <c r="L41" s="11">
        <f t="shared" si="9"/>
        <v>150.79175016193494</v>
      </c>
      <c r="M41" s="12">
        <f t="shared" si="10"/>
        <v>0.019310371701796922</v>
      </c>
      <c r="N41" s="11">
        <f t="shared" si="15"/>
        <v>0.08935351847523597</v>
      </c>
      <c r="O41" s="11">
        <f t="shared" si="16"/>
        <v>1.5079175016193498</v>
      </c>
    </row>
    <row r="42" spans="4:15" ht="15">
      <c r="D42" s="11">
        <f t="shared" si="11"/>
        <v>38</v>
      </c>
      <c r="E42" s="11">
        <f t="shared" si="5"/>
        <v>0.6632251157578453</v>
      </c>
      <c r="F42" s="11">
        <f t="shared" si="12"/>
        <v>22.739769436758415</v>
      </c>
      <c r="G42" s="12">
        <f t="shared" si="6"/>
        <v>0.022490366424642538</v>
      </c>
      <c r="H42" s="11">
        <f t="shared" si="13"/>
        <v>1.419182850703102</v>
      </c>
      <c r="I42" s="7">
        <f t="shared" si="7"/>
        <v>0.3172500369260907</v>
      </c>
      <c r="J42" s="11">
        <f t="shared" si="14"/>
        <v>34.4191828507031</v>
      </c>
      <c r="K42" s="11">
        <f t="shared" si="8"/>
        <v>6.240972911576751</v>
      </c>
      <c r="L42" s="11">
        <f t="shared" si="9"/>
        <v>151.36117780976764</v>
      </c>
      <c r="M42" s="12">
        <f t="shared" si="10"/>
        <v>0.018799043717778005</v>
      </c>
      <c r="N42" s="11">
        <f t="shared" si="15"/>
        <v>0.062409729115767476</v>
      </c>
      <c r="O42" s="11">
        <f t="shared" si="16"/>
        <v>1.5136117780976763</v>
      </c>
    </row>
    <row r="43" spans="4:15" ht="15">
      <c r="D43" s="11">
        <f t="shared" si="11"/>
        <v>39</v>
      </c>
      <c r="E43" s="11">
        <f t="shared" si="5"/>
        <v>0.6806784082777885</v>
      </c>
      <c r="F43" s="11">
        <f t="shared" si="12"/>
        <v>22.246220206920494</v>
      </c>
      <c r="G43" s="12">
        <f t="shared" si="6"/>
        <v>0.02170423192770406</v>
      </c>
      <c r="H43" s="11">
        <f t="shared" si="13"/>
        <v>0.7885601914907205</v>
      </c>
      <c r="I43" s="7">
        <f t="shared" si="7"/>
        <v>0.444356172215549</v>
      </c>
      <c r="J43" s="11">
        <f t="shared" si="14"/>
        <v>33.78856019149072</v>
      </c>
      <c r="K43" s="11">
        <f t="shared" si="8"/>
        <v>3.544692914823392</v>
      </c>
      <c r="L43" s="11">
        <f t="shared" si="9"/>
        <v>151.88449937657077</v>
      </c>
      <c r="M43" s="12">
        <f t="shared" si="10"/>
        <v>0.018321837039181853</v>
      </c>
      <c r="N43" s="11">
        <f t="shared" si="15"/>
        <v>0.03544692914823396</v>
      </c>
      <c r="O43" s="11">
        <f t="shared" si="16"/>
        <v>1.5188449937657078</v>
      </c>
    </row>
    <row r="44" spans="4:15" ht="15">
      <c r="D44" s="11">
        <f t="shared" si="11"/>
        <v>40</v>
      </c>
      <c r="E44" s="11">
        <f t="shared" si="5"/>
        <v>0.6981317007977318</v>
      </c>
      <c r="F44" s="11">
        <f t="shared" si="12"/>
        <v>21.780133576045774</v>
      </c>
      <c r="G44" s="12">
        <f t="shared" si="6"/>
        <v>0.020951272914655726</v>
      </c>
      <c r="H44" s="11">
        <f t="shared" si="13"/>
        <v>0.18455029631894249</v>
      </c>
      <c r="I44" s="7">
        <f t="shared" si="7"/>
        <v>0.7659654921584839</v>
      </c>
      <c r="J44" s="11">
        <f t="shared" si="14"/>
        <v>33.184550296318946</v>
      </c>
      <c r="K44" s="11">
        <f t="shared" si="8"/>
        <v>0.8473331702699683</v>
      </c>
      <c r="L44" s="11">
        <f t="shared" si="9"/>
        <v>152.36155545352568</v>
      </c>
      <c r="M44" s="12">
        <f t="shared" si="10"/>
        <v>0.017876165534981402</v>
      </c>
      <c r="N44" s="11">
        <f t="shared" si="15"/>
        <v>0.00847333170269961</v>
      </c>
      <c r="O44" s="11">
        <f t="shared" si="16"/>
        <v>1.5236155545352565</v>
      </c>
    </row>
    <row r="45" spans="4:15" ht="15">
      <c r="D45" s="8">
        <f t="shared" si="11"/>
        <v>41</v>
      </c>
      <c r="E45" s="8">
        <f t="shared" si="5"/>
        <v>0.7155849933176751</v>
      </c>
      <c r="F45" s="8">
        <f t="shared" si="12"/>
        <v>21.3395432138814</v>
      </c>
      <c r="G45" s="9">
        <f t="shared" si="6"/>
        <v>0.020229001839040386</v>
      </c>
      <c r="H45" s="8">
        <f t="shared" si="13"/>
        <v>-0.39484229890586775</v>
      </c>
      <c r="I45" s="7">
        <f t="shared" si="7"/>
        <v>3.1394834187830054</v>
      </c>
      <c r="J45" s="8">
        <f t="shared" si="14"/>
        <v>32.60515770109413</v>
      </c>
      <c r="K45" s="8">
        <f t="shared" si="8"/>
        <v>-1.8502846801754518</v>
      </c>
      <c r="L45" s="8">
        <f t="shared" si="9"/>
        <v>152.79220072472984</v>
      </c>
      <c r="M45" s="9">
        <f t="shared" si="10"/>
        <v>0.01745970911316184</v>
      </c>
      <c r="N45" s="10">
        <f t="shared" si="15"/>
        <v>-0.018502846801754482</v>
      </c>
      <c r="O45" s="8">
        <f t="shared" si="16"/>
        <v>1.5279220072472985</v>
      </c>
    </row>
    <row r="46" spans="4:15" ht="15">
      <c r="D46" s="8">
        <f t="shared" si="11"/>
        <v>42</v>
      </c>
      <c r="E46" s="8">
        <f t="shared" si="5"/>
        <v>0.7330382858376184</v>
      </c>
      <c r="F46" s="8">
        <f t="shared" si="12"/>
        <v>20.92267169810452</v>
      </c>
      <c r="G46" s="9">
        <f t="shared" si="6"/>
        <v>0.019535165846741462</v>
      </c>
      <c r="H46" s="8">
        <f t="shared" si="13"/>
        <v>-0.9514247923913004</v>
      </c>
      <c r="I46" s="7">
        <f t="shared" si="7"/>
        <v>-1.4096323900143346</v>
      </c>
      <c r="J46" s="8">
        <f t="shared" si="14"/>
        <v>32.0485752076087</v>
      </c>
      <c r="K46" s="8">
        <f t="shared" si="8"/>
        <v>-4.547338915983155</v>
      </c>
      <c r="L46" s="8">
        <f t="shared" si="9"/>
        <v>153.176304011462</v>
      </c>
      <c r="M46" s="9">
        <f t="shared" si="10"/>
        <v>0.01707038188828487</v>
      </c>
      <c r="N46" s="10">
        <f t="shared" si="15"/>
        <v>-0.04547338915983153</v>
      </c>
      <c r="O46" s="8">
        <f t="shared" si="16"/>
        <v>1.53176304011462</v>
      </c>
    </row>
    <row r="47" spans="4:15" ht="15">
      <c r="D47" s="8">
        <f t="shared" si="11"/>
        <v>43</v>
      </c>
      <c r="E47" s="8">
        <f t="shared" si="5"/>
        <v>0.7504915783575618</v>
      </c>
      <c r="F47" s="8">
        <f t="shared" si="12"/>
        <v>20.52790859895475</v>
      </c>
      <c r="G47" s="9">
        <f t="shared" si="6"/>
        <v>0.018867719421584852</v>
      </c>
      <c r="H47" s="8">
        <f t="shared" si="13"/>
        <v>-1.4868380596544455</v>
      </c>
      <c r="I47" s="7">
        <f t="shared" si="7"/>
        <v>-0.5627489125203932</v>
      </c>
      <c r="J47" s="8">
        <f t="shared" si="14"/>
        <v>31.513161940345555</v>
      </c>
      <c r="K47" s="8">
        <f t="shared" si="8"/>
        <v>-7.243007988305994</v>
      </c>
      <c r="L47" s="8">
        <f t="shared" si="9"/>
        <v>153.51374831214008</v>
      </c>
      <c r="M47" s="9">
        <f t="shared" si="10"/>
        <v>0.01670630484490405</v>
      </c>
      <c r="N47" s="10">
        <f t="shared" si="15"/>
        <v>-0.07243007988305981</v>
      </c>
      <c r="O47" s="8">
        <f t="shared" si="16"/>
        <v>1.5351374831214009</v>
      </c>
    </row>
    <row r="48" spans="4:15" ht="15">
      <c r="D48" s="8">
        <f t="shared" si="11"/>
        <v>44</v>
      </c>
      <c r="E48" s="8">
        <f t="shared" si="5"/>
        <v>0.767944870877505</v>
      </c>
      <c r="F48" s="8">
        <f t="shared" si="12"/>
        <v>20.15379155476017</v>
      </c>
      <c r="G48" s="9">
        <f t="shared" si="6"/>
        <v>0.018224800758009512</v>
      </c>
      <c r="H48" s="8">
        <f t="shared" si="13"/>
        <v>-2.002575606932025</v>
      </c>
      <c r="I48" s="7">
        <f t="shared" si="7"/>
        <v>-0.3468686747213354</v>
      </c>
      <c r="J48" s="8">
        <f t="shared" si="14"/>
        <v>30.997424393067973</v>
      </c>
      <c r="K48" s="8">
        <f t="shared" si="8"/>
        <v>-9.936470770230985</v>
      </c>
      <c r="L48" s="8">
        <f t="shared" si="9"/>
        <v>153.80443083796123</v>
      </c>
      <c r="M48" s="9">
        <f t="shared" si="10"/>
        <v>0.016365782280238106</v>
      </c>
      <c r="N48" s="10">
        <f t="shared" si="15"/>
        <v>-0.09936470770230978</v>
      </c>
      <c r="O48" s="8">
        <f t="shared" si="16"/>
        <v>1.5380443083796123</v>
      </c>
    </row>
    <row r="49" spans="4:15" ht="15">
      <c r="D49" s="8">
        <f t="shared" si="11"/>
        <v>45</v>
      </c>
      <c r="E49" s="8">
        <f t="shared" si="5"/>
        <v>0.7853981633974483</v>
      </c>
      <c r="F49" s="8">
        <f t="shared" si="12"/>
        <v>19.79898987322333</v>
      </c>
      <c r="G49" s="9">
        <f t="shared" si="6"/>
        <v>0.017604711280892273</v>
      </c>
      <c r="H49" s="8">
        <f t="shared" si="13"/>
        <v>-2.4999999999999982</v>
      </c>
      <c r="I49" s="7">
        <f t="shared" si="7"/>
        <v>-0.24839231604844864</v>
      </c>
      <c r="J49" s="8">
        <f t="shared" si="14"/>
        <v>30.5</v>
      </c>
      <c r="K49" s="8">
        <f t="shared" si="8"/>
        <v>-12.626906806902625</v>
      </c>
      <c r="L49" s="8">
        <f t="shared" si="9"/>
        <v>154.04826304421212</v>
      </c>
      <c r="M49" s="9">
        <f t="shared" si="10"/>
        <v>0.016047281437331726</v>
      </c>
      <c r="N49" s="10">
        <f t="shared" si="15"/>
        <v>-0.1262690680690262</v>
      </c>
      <c r="O49" s="8">
        <f t="shared" si="16"/>
        <v>1.540482630442121</v>
      </c>
    </row>
    <row r="50" spans="4:15" ht="15">
      <c r="D50" s="8">
        <f t="shared" si="11"/>
        <v>46</v>
      </c>
      <c r="E50" s="8">
        <f t="shared" si="5"/>
        <v>0.8028514559173916</v>
      </c>
      <c r="F50" s="8">
        <f t="shared" si="12"/>
        <v>19.462290274233503</v>
      </c>
      <c r="G50" s="9">
        <f t="shared" si="6"/>
        <v>0.01700589783346418</v>
      </c>
      <c r="H50" s="8">
        <f t="shared" si="13"/>
        <v>-2.9803571527009645</v>
      </c>
      <c r="I50" s="7">
        <f t="shared" si="7"/>
        <v>-0.19214286108038664</v>
      </c>
      <c r="J50" s="8">
        <f t="shared" si="14"/>
        <v>30.019642847299036</v>
      </c>
      <c r="K50" s="8">
        <f t="shared" si="8"/>
        <v>-15.313496565441303</v>
      </c>
      <c r="L50" s="8">
        <f t="shared" si="9"/>
        <v>154.24517065724075</v>
      </c>
      <c r="M50" s="9">
        <f t="shared" si="10"/>
        <v>0.01574941484265457</v>
      </c>
      <c r="N50" s="10">
        <f t="shared" si="15"/>
        <v>-0.15313496565441298</v>
      </c>
      <c r="O50" s="8">
        <f t="shared" si="16"/>
        <v>1.5424517065724075</v>
      </c>
    </row>
    <row r="51" spans="4:15" ht="15">
      <c r="D51" s="8">
        <f t="shared" si="11"/>
        <v>47</v>
      </c>
      <c r="E51" s="8">
        <f t="shared" si="5"/>
        <v>0.8203047484373349</v>
      </c>
      <c r="F51" s="8">
        <f t="shared" si="12"/>
        <v>19.142584455380334</v>
      </c>
      <c r="G51" s="9">
        <f t="shared" si="6"/>
        <v>0.01642693713578169</v>
      </c>
      <c r="H51" s="8">
        <f t="shared" si="13"/>
        <v>-3.4447887940727373</v>
      </c>
      <c r="I51" s="7">
        <f t="shared" si="7"/>
        <v>-0.15583086777062247</v>
      </c>
      <c r="J51" s="8">
        <f t="shared" si="14"/>
        <v>29.555211205927264</v>
      </c>
      <c r="K51" s="8">
        <f t="shared" si="8"/>
        <v>-17.995421684580965</v>
      </c>
      <c r="L51" s="8">
        <f t="shared" si="9"/>
        <v>154.39509369708065</v>
      </c>
      <c r="M51" s="9">
        <f t="shared" si="10"/>
        <v>0.015470924945183265</v>
      </c>
      <c r="N51" s="10">
        <f t="shared" si="15"/>
        <v>-0.1799542168458095</v>
      </c>
      <c r="O51" s="8">
        <f t="shared" si="16"/>
        <v>1.5439509369708067</v>
      </c>
    </row>
    <row r="52" spans="4:15" ht="15">
      <c r="D52" s="8">
        <f t="shared" si="11"/>
        <v>48</v>
      </c>
      <c r="E52" s="8">
        <f t="shared" si="5"/>
        <v>0.8377580409572782</v>
      </c>
      <c r="F52" s="8">
        <f t="shared" si="12"/>
        <v>18.838858214489264</v>
      </c>
      <c r="G52" s="9">
        <f t="shared" si="6"/>
        <v>0.015866522182468562</v>
      </c>
      <c r="H52" s="8">
        <f t="shared" si="13"/>
        <v>-3.894343379830243</v>
      </c>
      <c r="I52" s="7">
        <f t="shared" si="7"/>
        <v>-0.13050280079029228</v>
      </c>
      <c r="J52" s="8">
        <f t="shared" si="14"/>
        <v>29.105656620169757</v>
      </c>
      <c r="K52" s="8">
        <f t="shared" si="8"/>
        <v>-20.671865223949943</v>
      </c>
      <c r="L52" s="8">
        <f t="shared" si="9"/>
        <v>154.49798649572156</v>
      </c>
      <c r="M52" s="9">
        <f t="shared" si="10"/>
        <v>0.015210670721491909</v>
      </c>
      <c r="N52" s="10">
        <f t="shared" si="15"/>
        <v>-0.20671865223949926</v>
      </c>
      <c r="O52" s="8">
        <f t="shared" si="16"/>
        <v>1.5449798649572155</v>
      </c>
    </row>
    <row r="53" spans="4:15" ht="15">
      <c r="D53" s="8">
        <f t="shared" si="11"/>
        <v>49</v>
      </c>
      <c r="E53" s="8">
        <f t="shared" si="5"/>
        <v>0.8552113334772214</v>
      </c>
      <c r="F53" s="8">
        <f t="shared" si="12"/>
        <v>18.55018190688336</v>
      </c>
      <c r="G53" s="9">
        <f t="shared" si="6"/>
        <v>0.015323450302517723</v>
      </c>
      <c r="H53" s="8">
        <f t="shared" si="13"/>
        <v>-4.329985670572825</v>
      </c>
      <c r="I53" s="7">
        <f t="shared" si="7"/>
        <v>-0.11186540277852222</v>
      </c>
      <c r="J53" s="8">
        <f t="shared" si="14"/>
        <v>28.670014329427175</v>
      </c>
      <c r="K53" s="8">
        <f t="shared" si="8"/>
        <v>-23.342011912918817</v>
      </c>
      <c r="L53" s="8">
        <f t="shared" si="9"/>
        <v>154.5538177110203</v>
      </c>
      <c r="M53" s="9">
        <f t="shared" si="10"/>
        <v>0.014967615966467786</v>
      </c>
      <c r="N53" s="10">
        <f t="shared" si="15"/>
        <v>-0.23342011912918828</v>
      </c>
      <c r="O53" s="8">
        <f t="shared" si="16"/>
        <v>1.545538177110203</v>
      </c>
    </row>
    <row r="54" spans="4:15" ht="15">
      <c r="D54" s="8">
        <f t="shared" si="11"/>
        <v>50</v>
      </c>
      <c r="E54" s="8">
        <f t="shared" si="5"/>
        <v>0.8726646259971648</v>
      </c>
      <c r="F54" s="8">
        <f t="shared" si="12"/>
        <v>18.2757020506519</v>
      </c>
      <c r="G54" s="9">
        <f t="shared" si="6"/>
        <v>0.014796612648289348</v>
      </c>
      <c r="H54" s="8">
        <f t="shared" si="13"/>
        <v>-4.75260516351808</v>
      </c>
      <c r="I54" s="7">
        <f t="shared" si="7"/>
        <v>-0.09760297726097232</v>
      </c>
      <c r="J54" s="8">
        <f t="shared" si="14"/>
        <v>28.24739483648192</v>
      </c>
      <c r="K54" s="8">
        <f t="shared" si="8"/>
        <v>-26.005048398939905</v>
      </c>
      <c r="L54" s="8">
        <f t="shared" si="9"/>
        <v>154.56257033624777</v>
      </c>
      <c r="M54" s="9">
        <f t="shared" si="10"/>
        <v>0.014740819034452825</v>
      </c>
      <c r="N54" s="10">
        <f t="shared" si="15"/>
        <v>-0.26005048398939906</v>
      </c>
      <c r="O54" s="8">
        <f t="shared" si="16"/>
        <v>1.5456257033624776</v>
      </c>
    </row>
    <row r="55" spans="4:15" ht="15">
      <c r="D55" s="8">
        <f t="shared" si="11"/>
        <v>51</v>
      </c>
      <c r="E55" s="8">
        <f t="shared" si="5"/>
        <v>0.8901179185171081</v>
      </c>
      <c r="F55" s="8">
        <f t="shared" si="12"/>
        <v>18.01463392250434</v>
      </c>
      <c r="G55" s="9">
        <f t="shared" si="6"/>
        <v>0.014284984917350826</v>
      </c>
      <c r="H55" s="8">
        <f t="shared" si="13"/>
        <v>-5.1630235352699</v>
      </c>
      <c r="I55" s="7">
        <f t="shared" si="7"/>
        <v>-0.08635650503901976</v>
      </c>
      <c r="J55" s="8">
        <f t="shared" si="14"/>
        <v>27.8369764647301</v>
      </c>
      <c r="K55" s="8">
        <f t="shared" si="8"/>
        <v>-28.66016349530211</v>
      </c>
      <c r="L55" s="8">
        <f t="shared" si="9"/>
        <v>154.52424170526962</v>
      </c>
      <c r="M55" s="9">
        <f t="shared" si="10"/>
        <v>0.014529423832804542</v>
      </c>
      <c r="N55" s="10">
        <f t="shared" si="15"/>
        <v>-0.28660163495302104</v>
      </c>
      <c r="O55" s="8">
        <f t="shared" si="16"/>
        <v>1.5452424170526962</v>
      </c>
    </row>
    <row r="56" spans="4:15" ht="15">
      <c r="D56" s="8">
        <f t="shared" si="11"/>
        <v>52</v>
      </c>
      <c r="E56" s="8">
        <f t="shared" si="5"/>
        <v>0.9075712110370514</v>
      </c>
      <c r="F56" s="8">
        <f t="shared" si="12"/>
        <v>17.766255011016103</v>
      </c>
      <c r="G56" s="9">
        <f t="shared" si="6"/>
        <v>0.013787619141011639</v>
      </c>
      <c r="H56" s="8">
        <f t="shared" si="13"/>
        <v>-5.562001228905956</v>
      </c>
      <c r="I56" s="7">
        <f t="shared" si="7"/>
        <v>-0.07727597809898397</v>
      </c>
      <c r="J56" s="8">
        <f t="shared" si="14"/>
        <v>27.437998771094044</v>
      </c>
      <c r="K56" s="8">
        <f t="shared" si="8"/>
        <v>-31.3065484282264</v>
      </c>
      <c r="L56" s="8">
        <f t="shared" si="9"/>
        <v>154.43884349335806</v>
      </c>
      <c r="M56" s="9">
        <f t="shared" si="10"/>
        <v>0.01433265190066769</v>
      </c>
      <c r="N56" s="10">
        <f t="shared" si="15"/>
        <v>-0.3130654842822641</v>
      </c>
      <c r="O56" s="8">
        <f t="shared" si="16"/>
        <v>1.5443884349335808</v>
      </c>
    </row>
    <row r="57" spans="4:15" ht="15">
      <c r="D57" s="8">
        <f t="shared" si="11"/>
        <v>53</v>
      </c>
      <c r="E57" s="8">
        <f t="shared" si="5"/>
        <v>0.9250245035569946</v>
      </c>
      <c r="F57" s="8">
        <f t="shared" si="12"/>
        <v>17.52989921418716</v>
      </c>
      <c r="G57" s="9">
        <f t="shared" si="6"/>
        <v>0.013303636398463705</v>
      </c>
      <c r="H57" s="8">
        <f t="shared" si="13"/>
        <v>-5.9502432985608795</v>
      </c>
      <c r="I57" s="7">
        <f t="shared" si="7"/>
        <v>-0.0698025860974667</v>
      </c>
      <c r="J57" s="8">
        <f t="shared" si="14"/>
        <v>27.049756701439122</v>
      </c>
      <c r="K57" s="8">
        <f t="shared" si="8"/>
        <v>-33.9433970832261</v>
      </c>
      <c r="L57" s="8">
        <f t="shared" si="9"/>
        <v>154.30640171363578</v>
      </c>
      <c r="M57" s="9">
        <f t="shared" si="10"/>
        <v>0.014149795431288349</v>
      </c>
      <c r="N57" s="10">
        <f t="shared" si="15"/>
        <v>-0.33943397083226107</v>
      </c>
      <c r="O57" s="8">
        <f t="shared" si="16"/>
        <v>1.5430640171363577</v>
      </c>
    </row>
    <row r="58" spans="4:15" ht="15">
      <c r="D58" s="8">
        <f t="shared" si="11"/>
        <v>54</v>
      </c>
      <c r="E58" s="8">
        <f t="shared" si="5"/>
        <v>0.9424777960769379</v>
      </c>
      <c r="F58" s="8">
        <f t="shared" si="12"/>
        <v>17.304951684997054</v>
      </c>
      <c r="G58" s="9">
        <f t="shared" si="6"/>
        <v>0.01283222033632996</v>
      </c>
      <c r="H58" s="8">
        <f t="shared" si="13"/>
        <v>-6.328404607924947</v>
      </c>
      <c r="I58" s="7">
        <f t="shared" si="7"/>
        <v>-0.0635539238295565</v>
      </c>
      <c r="J58" s="8">
        <f t="shared" si="14"/>
        <v>26.671595392075055</v>
      </c>
      <c r="K58" s="8">
        <f t="shared" si="8"/>
        <v>-36.569906250657205</v>
      </c>
      <c r="L58" s="8">
        <f t="shared" si="9"/>
        <v>154.12695670915187</v>
      </c>
      <c r="M58" s="9">
        <f t="shared" si="10"/>
        <v>0.013980211117534672</v>
      </c>
      <c r="N58" s="10">
        <f t="shared" si="15"/>
        <v>-0.3656990625065721</v>
      </c>
      <c r="O58" s="8">
        <f t="shared" si="16"/>
        <v>1.5412695670915184</v>
      </c>
    </row>
    <row r="59" spans="4:15" ht="15">
      <c r="D59" s="8">
        <f t="shared" si="11"/>
        <v>55</v>
      </c>
      <c r="E59" s="8">
        <f t="shared" si="5"/>
        <v>0.9599310885968813</v>
      </c>
      <c r="F59" s="8">
        <f t="shared" si="12"/>
        <v>17.090844242660385</v>
      </c>
      <c r="G59" s="9">
        <f t="shared" si="6"/>
        <v>0.012372611390894232</v>
      </c>
      <c r="H59" s="8">
        <f t="shared" si="13"/>
        <v>-6.697094465064062</v>
      </c>
      <c r="I59" s="7">
        <f t="shared" si="7"/>
        <v>-0.058259526686617255</v>
      </c>
      <c r="J59" s="8">
        <f t="shared" si="14"/>
        <v>26.302905534935938</v>
      </c>
      <c r="K59" s="8">
        <f t="shared" si="8"/>
        <v>-39.1852758703837</v>
      </c>
      <c r="L59" s="8">
        <f t="shared" si="9"/>
        <v>153.90056314059294</v>
      </c>
      <c r="M59" s="9">
        <f t="shared" si="10"/>
        <v>0.013823314718123906</v>
      </c>
      <c r="N59" s="10">
        <f t="shared" si="15"/>
        <v>-0.391852758703837</v>
      </c>
      <c r="O59" s="8">
        <f t="shared" si="16"/>
        <v>1.5390056314059295</v>
      </c>
    </row>
    <row r="60" spans="4:15" ht="15">
      <c r="D60" s="8">
        <f t="shared" si="11"/>
        <v>56</v>
      </c>
      <c r="E60" s="8">
        <f t="shared" si="5"/>
        <v>0.9773843811168246</v>
      </c>
      <c r="F60" s="8">
        <f t="shared" si="12"/>
        <v>16.887051279054674</v>
      </c>
      <c r="G60" s="9">
        <f t="shared" si="6"/>
        <v>0.011924101624952149</v>
      </c>
      <c r="H60" s="8">
        <f t="shared" si="13"/>
        <v>-7.056880764206028</v>
      </c>
      <c r="I60" s="7">
        <f t="shared" si="7"/>
        <v>-0.053722745142512254</v>
      </c>
      <c r="J60" s="8">
        <f t="shared" si="14"/>
        <v>25.943119235793972</v>
      </c>
      <c r="K60" s="8">
        <f t="shared" si="8"/>
        <v>-41.78870927548381</v>
      </c>
      <c r="L60" s="8">
        <f t="shared" si="9"/>
        <v>153.62728996963318</v>
      </c>
      <c r="M60" s="9">
        <f t="shared" si="10"/>
        <v>0.013678576257063773</v>
      </c>
      <c r="N60" s="10">
        <f t="shared" si="15"/>
        <v>-0.41788709275483804</v>
      </c>
      <c r="O60" s="8">
        <f t="shared" si="16"/>
        <v>1.5362728996963317</v>
      </c>
    </row>
    <row r="61" spans="4:15" ht="15">
      <c r="D61" s="8">
        <f t="shared" si="11"/>
        <v>57</v>
      </c>
      <c r="E61" s="8">
        <f t="shared" si="5"/>
        <v>0.9948376736367679</v>
      </c>
      <c r="F61" s="8">
        <f t="shared" si="12"/>
        <v>16.693086099703265</v>
      </c>
      <c r="G61" s="9">
        <f t="shared" si="6"/>
        <v>0.01148603010354966</v>
      </c>
      <c r="H61" s="8">
        <f t="shared" si="13"/>
        <v>-7.4082936952348515</v>
      </c>
      <c r="I61" s="7">
        <f t="shared" si="7"/>
        <v>-0.04979720400141425</v>
      </c>
      <c r="J61" s="8">
        <f t="shared" si="14"/>
        <v>25.591706304765147</v>
      </c>
      <c r="K61" s="8">
        <f t="shared" si="8"/>
        <v>-44.37941343492226</v>
      </c>
      <c r="L61" s="8">
        <f t="shared" si="9"/>
        <v>153.30722043792767</v>
      </c>
      <c r="M61" s="9">
        <f t="shared" si="10"/>
        <v>0.01354551578146307</v>
      </c>
      <c r="N61" s="10">
        <f t="shared" si="15"/>
        <v>-0.4437941343492227</v>
      </c>
      <c r="O61" s="8">
        <f t="shared" si="16"/>
        <v>1.5330722043792768</v>
      </c>
    </row>
    <row r="62" spans="4:15" ht="15">
      <c r="D62" s="8">
        <f t="shared" si="11"/>
        <v>58</v>
      </c>
      <c r="E62" s="8">
        <f t="shared" si="5"/>
        <v>1.0122909661567112</v>
      </c>
      <c r="F62" s="8">
        <f t="shared" si="12"/>
        <v>16.50849764706935</v>
      </c>
      <c r="G62" s="9">
        <f t="shared" si="6"/>
        <v>0.011057778743332266</v>
      </c>
      <c r="H62" s="8">
        <f t="shared" si="13"/>
        <v>-7.751829073269416</v>
      </c>
      <c r="I62" s="7">
        <f t="shared" si="7"/>
        <v>-0.046371727710462246</v>
      </c>
      <c r="J62" s="8">
        <f t="shared" si="14"/>
        <v>25.248170926730584</v>
      </c>
      <c r="K62" s="8">
        <f t="shared" si="8"/>
        <v>-46.95659919511543</v>
      </c>
      <c r="L62" s="8">
        <f t="shared" si="9"/>
        <v>152.9404520417564</v>
      </c>
      <c r="M62" s="9">
        <f t="shared" si="10"/>
        <v>0.013423699613596966</v>
      </c>
      <c r="N62" s="10">
        <f t="shared" si="15"/>
        <v>-0.4695659919511542</v>
      </c>
      <c r="O62" s="8">
        <f t="shared" si="16"/>
        <v>1.5294045204175641</v>
      </c>
    </row>
    <row r="63" spans="4:15" ht="15">
      <c r="D63" s="8">
        <f t="shared" si="11"/>
        <v>59</v>
      </c>
      <c r="E63" s="8">
        <f t="shared" si="5"/>
        <v>1.0297442586766545</v>
      </c>
      <c r="F63" s="8">
        <f t="shared" si="12"/>
        <v>16.332867561014627</v>
      </c>
      <c r="G63" s="9">
        <f t="shared" si="6"/>
        <v>0.010638768579035578</v>
      </c>
      <c r="H63" s="8">
        <f t="shared" si="13"/>
        <v>-8.087951333614155</v>
      </c>
      <c r="I63" s="7">
        <f t="shared" si="7"/>
        <v>-0.043360380778233024</v>
      </c>
      <c r="J63" s="8">
        <f t="shared" si="14"/>
        <v>24.912048666385843</v>
      </c>
      <c r="K63" s="8">
        <f t="shared" si="8"/>
        <v>-49.51948152031496</v>
      </c>
      <c r="L63" s="8">
        <f t="shared" si="9"/>
        <v>152.52709650232578</v>
      </c>
      <c r="M63" s="9">
        <f t="shared" si="10"/>
        <v>0.013312737042226044</v>
      </c>
      <c r="N63" s="10">
        <f t="shared" si="15"/>
        <v>-0.4951948152031497</v>
      </c>
      <c r="O63" s="8">
        <f t="shared" si="16"/>
        <v>1.525270965023258</v>
      </c>
    </row>
    <row r="64" spans="4:15" ht="15">
      <c r="D64" s="8">
        <f t="shared" si="11"/>
        <v>60</v>
      </c>
      <c r="E64" s="8">
        <f t="shared" si="5"/>
        <v>1.0471975511965976</v>
      </c>
      <c r="F64" s="8">
        <f t="shared" si="12"/>
        <v>16.165807537309522</v>
      </c>
      <c r="G64" s="9">
        <f t="shared" si="6"/>
        <v>0.01022845639818111</v>
      </c>
      <c r="H64" s="8">
        <f t="shared" si="13"/>
        <v>-8.417096231345237</v>
      </c>
      <c r="I64" s="7">
        <f t="shared" si="7"/>
        <v>-0.040695707003469465</v>
      </c>
      <c r="J64" s="8">
        <f t="shared" si="14"/>
        <v>24.582903768654763</v>
      </c>
      <c r="K64" s="8">
        <f t="shared" si="8"/>
        <v>-52.06727973173739</v>
      </c>
      <c r="L64" s="8">
        <f t="shared" si="9"/>
        <v>152.06727973173741</v>
      </c>
      <c r="M64" s="9">
        <f t="shared" si="10"/>
        <v>0.013212277405960577</v>
      </c>
      <c r="N64" s="10">
        <f t="shared" si="15"/>
        <v>-0.5206727973173739</v>
      </c>
      <c r="O64" s="8">
        <f t="shared" si="16"/>
        <v>1.5206727973173741</v>
      </c>
    </row>
    <row r="65" spans="4:15" ht="15">
      <c r="D65" s="8">
        <f t="shared" si="11"/>
        <v>61</v>
      </c>
      <c r="E65" s="8">
        <f t="shared" si="5"/>
        <v>1.064650843716541</v>
      </c>
      <c r="F65" s="8">
        <f t="shared" si="12"/>
        <v>16.00695695022648</v>
      </c>
      <c r="G65" s="9">
        <f t="shared" si="6"/>
        <v>0.00982633170142755</v>
      </c>
      <c r="H65" s="8">
        <f t="shared" si="13"/>
        <v>-8.739673279661233</v>
      </c>
      <c r="I65" s="7">
        <f t="shared" si="7"/>
        <v>-0.03832402998016344</v>
      </c>
      <c r="J65" s="8">
        <f t="shared" si="14"/>
        <v>24.260326720338767</v>
      </c>
      <c r="K65" s="8">
        <f t="shared" si="8"/>
        <v>-54.59921774536649</v>
      </c>
      <c r="L65" s="8">
        <f t="shared" si="9"/>
        <v>151.56114179463393</v>
      </c>
      <c r="M65" s="9">
        <f t="shared" si="10"/>
        <v>0.013122007528146776</v>
      </c>
      <c r="N65" s="10">
        <f t="shared" si="15"/>
        <v>-0.545992177453665</v>
      </c>
      <c r="O65" s="8">
        <f t="shared" si="16"/>
        <v>1.5156114179463391</v>
      </c>
    </row>
    <row r="66" spans="4:15" ht="15">
      <c r="D66" s="8">
        <f t="shared" si="11"/>
        <v>62</v>
      </c>
      <c r="E66" s="8">
        <f t="shared" si="5"/>
        <v>1.0821041362364843</v>
      </c>
      <c r="F66" s="8">
        <f t="shared" si="12"/>
        <v>15.85598070964655</v>
      </c>
      <c r="G66" s="9">
        <f t="shared" si="6"/>
        <v>0.009431913951501877</v>
      </c>
      <c r="H66" s="8">
        <f t="shared" si="13"/>
        <v>-9.056067956739296</v>
      </c>
      <c r="I66" s="7">
        <f t="shared" si="7"/>
        <v>-0.03620211728216089</v>
      </c>
      <c r="J66" s="8">
        <f t="shared" si="14"/>
        <v>23.943932043260702</v>
      </c>
      <c r="K66" s="8">
        <f t="shared" si="8"/>
        <v>-57.114524308355875</v>
      </c>
      <c r="L66" s="8">
        <f t="shared" si="9"/>
        <v>151.00883686553402</v>
      </c>
      <c r="M66" s="9">
        <f t="shared" si="10"/>
        <v>0.01304164946850507</v>
      </c>
      <c r="N66" s="10">
        <f t="shared" si="15"/>
        <v>-0.5711452430835586</v>
      </c>
      <c r="O66" s="8">
        <f t="shared" si="16"/>
        <v>1.5100883686553404</v>
      </c>
    </row>
    <row r="67" spans="4:15" ht="15">
      <c r="D67" s="8">
        <f t="shared" si="11"/>
        <v>63</v>
      </c>
      <c r="E67" s="8">
        <f t="shared" si="5"/>
        <v>1.0995574287564276</v>
      </c>
      <c r="F67" s="8">
        <f t="shared" si="12"/>
        <v>15.712567326881052</v>
      </c>
      <c r="G67" s="9">
        <f t="shared" si="6"/>
        <v>0.009044750078325182</v>
      </c>
      <c r="H67" s="8">
        <f t="shared" si="13"/>
        <v>-9.366643707077996</v>
      </c>
      <c r="I67" s="7">
        <f t="shared" si="7"/>
        <v>-0.03429476808503596</v>
      </c>
      <c r="J67" s="8">
        <f t="shared" si="14"/>
        <v>23.633356292922002</v>
      </c>
      <c r="K67" s="8">
        <f t="shared" si="8"/>
        <v>-59.6124332339601</v>
      </c>
      <c r="L67" s="8">
        <f t="shared" si="9"/>
        <v>150.41053318186945</v>
      </c>
      <c r="M67" s="9">
        <f t="shared" si="10"/>
        <v>0.01297095856175865</v>
      </c>
      <c r="N67" s="10">
        <f t="shared" si="15"/>
        <v>-0.5961243323396008</v>
      </c>
      <c r="O67" s="8">
        <f t="shared" si="16"/>
        <v>1.5041053318186945</v>
      </c>
    </row>
    <row r="68" spans="4:15" ht="15">
      <c r="D68" s="8">
        <f t="shared" si="11"/>
        <v>64</v>
      </c>
      <c r="E68" s="8">
        <f t="shared" si="5"/>
        <v>1.117010721276371</v>
      </c>
      <c r="F68" s="8">
        <f aca="true" t="shared" si="17" ref="F68:F94">(Wheel_base/SIN(E68))-Swerve_Axle/2</f>
        <v>15.576427166652644</v>
      </c>
      <c r="G68" s="9">
        <f t="shared" si="6"/>
        <v>0.008664412211968637</v>
      </c>
      <c r="H68" s="8">
        <f aca="true" t="shared" si="18" ref="H68:H94">(Wheel_base/TAN(E68)-(Front_Axle/2))</f>
        <v>-9.67174376007794</v>
      </c>
      <c r="I68" s="7">
        <f t="shared" si="7"/>
        <v>-0.03257303923809887</v>
      </c>
      <c r="J68" s="8">
        <f aca="true" t="shared" si="19" ref="J68:J94">H68+Front_Axle</f>
        <v>23.328256239922062</v>
      </c>
      <c r="K68" s="8">
        <f t="shared" si="8"/>
        <v>-62.09218363492265</v>
      </c>
      <c r="L68" s="8">
        <f t="shared" si="9"/>
        <v>149.76641299273817</v>
      </c>
      <c r="M68" s="9">
        <f t="shared" si="10"/>
        <v>0.012909721717829595</v>
      </c>
      <c r="N68" s="10">
        <f aca="true" t="shared" si="20" ref="N68:N94">(2*Wheel_base*COS(E68)-Front_Axle*SIN(E68))/(2*Wheel_base-Swerve_Axle*SIN(E68))</f>
        <v>-0.6209218363492265</v>
      </c>
      <c r="O68" s="8">
        <f aca="true" t="shared" si="21" ref="O68:O94">(2*Wheel_base*COS(E68)+Front_Axle*SIN(E68))/(2*Wheel_base-Swerve_Axle*SIN(E68))</f>
        <v>1.4976641299273814</v>
      </c>
    </row>
    <row r="69" spans="4:15" ht="15">
      <c r="D69" s="8">
        <f t="shared" si="11"/>
        <v>65</v>
      </c>
      <c r="E69" s="8">
        <f aca="true" t="shared" si="22" ref="E69:E94">RADIANS(D69)</f>
        <v>1.1344640137963142</v>
      </c>
      <c r="F69" s="8">
        <f t="shared" si="17"/>
        <v>15.447290865474885</v>
      </c>
      <c r="G69" s="9">
        <f t="shared" si="6"/>
        <v>0.008290495618547571</v>
      </c>
      <c r="H69" s="8">
        <f t="shared" si="18"/>
        <v>-9.971692785830019</v>
      </c>
      <c r="I69" s="7">
        <f t="shared" si="7"/>
        <v>-0.031012921060851413</v>
      </c>
      <c r="J69" s="8">
        <f t="shared" si="19"/>
        <v>23.02830721416998</v>
      </c>
      <c r="K69" s="8">
        <f t="shared" si="8"/>
        <v>-64.55302015524951</v>
      </c>
      <c r="L69" s="8">
        <f t="shared" si="9"/>
        <v>149.0766725033894</v>
      </c>
      <c r="M69" s="9">
        <f t="shared" si="10"/>
        <v>0.012857755962006839</v>
      </c>
      <c r="N69" s="10">
        <f t="shared" si="20"/>
        <v>-0.6455302015524952</v>
      </c>
      <c r="O69" s="8">
        <f t="shared" si="21"/>
        <v>1.4907667250338938</v>
      </c>
    </row>
    <row r="70" spans="4:15" ht="15">
      <c r="D70" s="8">
        <f t="shared" si="11"/>
        <v>66</v>
      </c>
      <c r="E70" s="8">
        <f t="shared" si="22"/>
        <v>1.1519173063162575</v>
      </c>
      <c r="F70" s="8">
        <f t="shared" si="17"/>
        <v>15.324907899084655</v>
      </c>
      <c r="G70" s="9">
        <f aca="true" t="shared" si="23" ref="G70:G94">(F69-F70)/F69</f>
        <v>0.007922616817150722</v>
      </c>
      <c r="H70" s="8">
        <f t="shared" si="18"/>
        <v>-10.266798405680495</v>
      </c>
      <c r="I70" s="7">
        <f aca="true" t="shared" si="24" ref="I70:I94">(H69-H70)/H69</f>
        <v>-0.029594335303813953</v>
      </c>
      <c r="J70" s="8">
        <f t="shared" si="19"/>
        <v>22.733201594319503</v>
      </c>
      <c r="K70" s="8">
        <f aca="true" t="shared" si="25" ref="K70:K94">(H70/(F70)*100)</f>
        <v>-66.99419320029794</v>
      </c>
      <c r="L70" s="8">
        <f aca="true" t="shared" si="26" ref="L70:L94">(J70/(F70)*100)</f>
        <v>148.34152181545795</v>
      </c>
      <c r="M70" s="9">
        <f aca="true" t="shared" si="27" ref="M70:M94">(J69-J70)/J69</f>
        <v>0.012814907196864692</v>
      </c>
      <c r="N70" s="10">
        <f t="shared" si="20"/>
        <v>-0.6699419320029794</v>
      </c>
      <c r="O70" s="8">
        <f t="shared" si="21"/>
        <v>1.4834152181545799</v>
      </c>
    </row>
    <row r="71" spans="4:15" ht="15">
      <c r="D71" s="8">
        <f aca="true" t="shared" si="28" ref="D71:D94">D70+1</f>
        <v>67</v>
      </c>
      <c r="E71" s="8">
        <f t="shared" si="22"/>
        <v>1.1693705988362009</v>
      </c>
      <c r="F71" s="8">
        <f t="shared" si="17"/>
        <v>15.209045283674147</v>
      </c>
      <c r="G71" s="9">
        <f t="shared" si="23"/>
        <v>0.007560411858490101</v>
      </c>
      <c r="H71" s="8">
        <f t="shared" si="18"/>
        <v>-10.557352573065534</v>
      </c>
      <c r="I71" s="7">
        <f t="shared" si="24"/>
        <v>-0.02830036744700074</v>
      </c>
      <c r="J71" s="8">
        <f t="shared" si="19"/>
        <v>22.442647426934464</v>
      </c>
      <c r="K71" s="8">
        <f t="shared" si="25"/>
        <v>-69.41495916511025</v>
      </c>
      <c r="L71" s="8">
        <f t="shared" si="26"/>
        <v>147.56118486296498</v>
      </c>
      <c r="M71" s="9">
        <f t="shared" si="27"/>
        <v>0.012781049170726665</v>
      </c>
      <c r="N71" s="10">
        <f t="shared" si="20"/>
        <v>-0.6941495916511025</v>
      </c>
      <c r="O71" s="8">
        <f t="shared" si="21"/>
        <v>1.4756118486296497</v>
      </c>
    </row>
    <row r="72" spans="4:15" ht="15">
      <c r="D72" s="8">
        <f t="shared" si="28"/>
        <v>68</v>
      </c>
      <c r="E72" s="8">
        <f t="shared" si="22"/>
        <v>1.1868238913561442</v>
      </c>
      <c r="F72" s="8">
        <f t="shared" si="17"/>
        <v>15.099486397486167</v>
      </c>
      <c r="G72" s="9">
        <f t="shared" si="23"/>
        <v>0.007203534748205632</v>
      </c>
      <c r="H72" s="8">
        <f t="shared" si="18"/>
        <v>-10.843632838307805</v>
      </c>
      <c r="I72" s="7">
        <f t="shared" si="24"/>
        <v>-0.027116671841825528</v>
      </c>
      <c r="J72" s="8">
        <f t="shared" si="19"/>
        <v>22.156367161692195</v>
      </c>
      <c r="K72" s="8">
        <f t="shared" si="25"/>
        <v>-71.81458066092303</v>
      </c>
      <c r="L72" s="8">
        <f t="shared" si="26"/>
        <v>146.73589934410543</v>
      </c>
      <c r="M72" s="9">
        <f t="shared" si="27"/>
        <v>0.01275608264017419</v>
      </c>
      <c r="N72" s="10">
        <f t="shared" si="20"/>
        <v>-0.7181458066092304</v>
      </c>
      <c r="O72" s="8">
        <f t="shared" si="21"/>
        <v>1.4673589934410545</v>
      </c>
    </row>
    <row r="73" spans="4:15" ht="15">
      <c r="D73" s="8">
        <f t="shared" si="28"/>
        <v>69</v>
      </c>
      <c r="E73" s="8">
        <f t="shared" si="22"/>
        <v>1.2042771838760873</v>
      </c>
      <c r="F73" s="8">
        <f t="shared" si="17"/>
        <v>14.996029910918406</v>
      </c>
      <c r="G73" s="9">
        <f t="shared" si="23"/>
        <v>0.00685165599970245</v>
      </c>
      <c r="H73" s="8">
        <f t="shared" si="18"/>
        <v>-11.125903509504177</v>
      </c>
      <c r="I73" s="7">
        <f t="shared" si="24"/>
        <v>-0.026031005974232285</v>
      </c>
      <c r="J73" s="8">
        <f t="shared" si="19"/>
        <v>21.874096490495823</v>
      </c>
      <c r="K73" s="8">
        <f t="shared" si="25"/>
        <v>-74.19232673978303</v>
      </c>
      <c r="L73" s="8">
        <f t="shared" si="26"/>
        <v>145.86591664884313</v>
      </c>
      <c r="M73" s="9">
        <f t="shared" si="27"/>
        <v>0.012739934716572615</v>
      </c>
      <c r="N73" s="10">
        <f t="shared" si="20"/>
        <v>-0.7419232673978302</v>
      </c>
      <c r="O73" s="8">
        <f t="shared" si="21"/>
        <v>1.458659166488431</v>
      </c>
    </row>
    <row r="74" spans="4:15" ht="15">
      <c r="D74" s="8">
        <f t="shared" si="28"/>
        <v>70</v>
      </c>
      <c r="E74" s="8">
        <f t="shared" si="22"/>
        <v>1.2217304763960306</v>
      </c>
      <c r="F74" s="8">
        <f t="shared" si="17"/>
        <v>14.898488814662771</v>
      </c>
      <c r="G74" s="9">
        <f t="shared" si="23"/>
        <v>0.006504461303095687</v>
      </c>
      <c r="H74" s="8">
        <f t="shared" si="18"/>
        <v>-11.404416720273165</v>
      </c>
      <c r="I74" s="7">
        <f t="shared" si="24"/>
        <v>-0.025032862322693302</v>
      </c>
      <c r="J74" s="8">
        <f t="shared" si="19"/>
        <v>21.595583279726835</v>
      </c>
      <c r="K74" s="8">
        <f t="shared" si="25"/>
        <v>-76.54747311720088</v>
      </c>
      <c r="L74" s="8">
        <f t="shared" si="26"/>
        <v>144.95150178233465</v>
      </c>
      <c r="M74" s="9">
        <f t="shared" si="27"/>
        <v>0.012732558388868805</v>
      </c>
      <c r="N74" s="10">
        <f t="shared" si="20"/>
        <v>-0.7654747311720088</v>
      </c>
      <c r="O74" s="8">
        <f t="shared" si="21"/>
        <v>1.4495150178233465</v>
      </c>
    </row>
    <row r="75" spans="4:15" ht="15">
      <c r="D75" s="8">
        <f t="shared" si="28"/>
        <v>71</v>
      </c>
      <c r="E75" s="8">
        <f t="shared" si="22"/>
        <v>1.239183768915974</v>
      </c>
      <c r="F75" s="8">
        <f t="shared" si="17"/>
        <v>14.80668953661339</v>
      </c>
      <c r="G75" s="9">
        <f t="shared" si="23"/>
        <v>0.006161650298319783</v>
      </c>
      <c r="H75" s="8">
        <f t="shared" si="18"/>
        <v>-11.679413413944687</v>
      </c>
      <c r="I75" s="7">
        <f t="shared" si="24"/>
        <v>-0.024113174782772664</v>
      </c>
      <c r="J75" s="8">
        <f t="shared" si="19"/>
        <v>21.320586586055313</v>
      </c>
      <c r="K75" s="8">
        <f t="shared" si="25"/>
        <v>-78.87930239277524</v>
      </c>
      <c r="L75" s="8">
        <f t="shared" si="26"/>
        <v>143.99293328420657</v>
      </c>
      <c r="M75" s="9">
        <f t="shared" si="27"/>
        <v>0.012733932217041756</v>
      </c>
      <c r="N75" s="10">
        <f t="shared" si="20"/>
        <v>-0.7887930239277523</v>
      </c>
      <c r="O75" s="8">
        <f t="shared" si="21"/>
        <v>1.4399293328420657</v>
      </c>
    </row>
    <row r="76" spans="4:15" ht="15">
      <c r="D76" s="8">
        <f t="shared" si="28"/>
        <v>72</v>
      </c>
      <c r="E76" s="8">
        <f t="shared" si="22"/>
        <v>1.2566370614359172</v>
      </c>
      <c r="F76" s="8">
        <f t="shared" si="17"/>
        <v>14.720471139335741</v>
      </c>
      <c r="G76" s="9">
        <f t="shared" si="23"/>
        <v>0.005822935441744231</v>
      </c>
      <c r="H76" s="8">
        <f t="shared" si="18"/>
        <v>-11.95112425273931</v>
      </c>
      <c r="I76" s="7">
        <f t="shared" si="24"/>
        <v>-0.023264082635367056</v>
      </c>
      <c r="J76" s="8">
        <f t="shared" si="19"/>
        <v>21.048875747260688</v>
      </c>
      <c r="K76" s="8">
        <f t="shared" si="25"/>
        <v>-81.18710426871978</v>
      </c>
      <c r="L76" s="8">
        <f t="shared" si="26"/>
        <v>142.99050314370928</v>
      </c>
      <c r="M76" s="9">
        <f t="shared" si="27"/>
        <v>0.012744060192618591</v>
      </c>
      <c r="N76" s="10">
        <f t="shared" si="20"/>
        <v>-0.8118710426871978</v>
      </c>
      <c r="O76" s="8">
        <f t="shared" si="21"/>
        <v>1.4299050314370927</v>
      </c>
    </row>
    <row r="77" spans="4:15" ht="15">
      <c r="D77" s="8">
        <f t="shared" si="28"/>
        <v>73</v>
      </c>
      <c r="E77" s="8">
        <f t="shared" si="22"/>
        <v>1.2740903539558606</v>
      </c>
      <c r="F77" s="8">
        <f t="shared" si="17"/>
        <v>14.639684590820073</v>
      </c>
      <c r="G77" s="9">
        <f t="shared" si="23"/>
        <v>0.005488040956772917</v>
      </c>
      <c r="H77" s="8">
        <f t="shared" si="18"/>
        <v>-12.219770459578754</v>
      </c>
      <c r="I77" s="7">
        <f t="shared" si="24"/>
        <v>-0.022478739335160664</v>
      </c>
      <c r="J77" s="8">
        <f t="shared" si="19"/>
        <v>20.780229540421246</v>
      </c>
      <c r="K77" s="8">
        <f t="shared" si="25"/>
        <v>-83.47017576622693</v>
      </c>
      <c r="L77" s="8">
        <f t="shared" si="26"/>
        <v>141.94451671077428</v>
      </c>
      <c r="M77" s="9">
        <f t="shared" si="27"/>
        <v>0.012762971764627559</v>
      </c>
      <c r="N77" s="10">
        <f t="shared" si="20"/>
        <v>-0.8347017576622692</v>
      </c>
      <c r="O77" s="8">
        <f t="shared" si="21"/>
        <v>1.4194451671077428</v>
      </c>
    </row>
    <row r="78" spans="4:15" ht="15">
      <c r="D78" s="8">
        <f t="shared" si="28"/>
        <v>74</v>
      </c>
      <c r="E78" s="8">
        <f t="shared" si="22"/>
        <v>1.2915436464758039</v>
      </c>
      <c r="F78" s="8">
        <f t="shared" si="17"/>
        <v>14.564192102062428</v>
      </c>
      <c r="G78" s="9">
        <f t="shared" si="23"/>
        <v>0.005156701859887257</v>
      </c>
      <c r="H78" s="8">
        <f t="shared" si="18"/>
        <v>-12.485564599376689</v>
      </c>
      <c r="I78" s="7">
        <f t="shared" si="24"/>
        <v>-0.021751156511257187</v>
      </c>
      <c r="J78" s="8">
        <f t="shared" si="19"/>
        <v>20.514435400623313</v>
      </c>
      <c r="K78" s="8">
        <f t="shared" si="25"/>
        <v>-85.72782143960195</v>
      </c>
      <c r="L78" s="8">
        <f t="shared" si="26"/>
        <v>140.8552926030018</v>
      </c>
      <c r="M78" s="9">
        <f t="shared" si="27"/>
        <v>0.012790722031290171</v>
      </c>
      <c r="N78" s="10">
        <f t="shared" si="20"/>
        <v>-0.8572782143960195</v>
      </c>
      <c r="O78" s="8">
        <f t="shared" si="21"/>
        <v>1.4085529260300178</v>
      </c>
    </row>
    <row r="79" spans="4:15" ht="15">
      <c r="D79" s="8">
        <f t="shared" si="28"/>
        <v>75</v>
      </c>
      <c r="E79" s="8">
        <f t="shared" si="22"/>
        <v>1.3089969389957472</v>
      </c>
      <c r="F79" s="8">
        <f t="shared" si="17"/>
        <v>14.493866525741163</v>
      </c>
      <c r="G79" s="9">
        <f t="shared" si="23"/>
        <v>0.004828663054458485</v>
      </c>
      <c r="H79" s="8">
        <f t="shared" si="18"/>
        <v>-12.748711305964282</v>
      </c>
      <c r="I79" s="7">
        <f t="shared" si="24"/>
        <v>-0.02107607585489003</v>
      </c>
      <c r="J79" s="8">
        <f t="shared" si="19"/>
        <v>20.25128869403572</v>
      </c>
      <c r="K79" s="8">
        <f t="shared" si="25"/>
        <v>-87.9593535881024</v>
      </c>
      <c r="L79" s="8">
        <f t="shared" si="26"/>
        <v>139.72316260860654</v>
      </c>
      <c r="M79" s="9">
        <f t="shared" si="27"/>
        <v>0.012827392099691862</v>
      </c>
      <c r="N79" s="10">
        <f t="shared" si="20"/>
        <v>-0.8795935358810241</v>
      </c>
      <c r="O79" s="8">
        <f t="shared" si="21"/>
        <v>1.3972316260860655</v>
      </c>
    </row>
    <row r="80" spans="4:15" ht="15">
      <c r="D80" s="8">
        <f t="shared" si="28"/>
        <v>76</v>
      </c>
      <c r="E80" s="8">
        <f t="shared" si="22"/>
        <v>1.3264502315156905</v>
      </c>
      <c r="F80" s="8">
        <f t="shared" si="17"/>
        <v>14.428590810898573</v>
      </c>
      <c r="G80" s="9">
        <f t="shared" si="23"/>
        <v>0.004503678485424181</v>
      </c>
      <c r="H80" s="8">
        <f t="shared" si="18"/>
        <v>-13.009407960195471</v>
      </c>
      <c r="I80" s="7">
        <f t="shared" si="24"/>
        <v>-0.02044886325955367</v>
      </c>
      <c r="J80" s="8">
        <f t="shared" si="19"/>
        <v>19.99059203980453</v>
      </c>
      <c r="K80" s="8">
        <f t="shared" si="25"/>
        <v>-90.16409246541853</v>
      </c>
      <c r="L80" s="8">
        <f t="shared" si="26"/>
        <v>138.54847158535208</v>
      </c>
      <c r="M80" s="9">
        <f t="shared" si="27"/>
        <v>0.012873089617648294</v>
      </c>
      <c r="N80" s="10">
        <f t="shared" si="20"/>
        <v>-0.9016409246541853</v>
      </c>
      <c r="O80" s="8">
        <f t="shared" si="21"/>
        <v>1.3854847158535206</v>
      </c>
    </row>
    <row r="81" spans="4:15" ht="15">
      <c r="D81" s="8">
        <f t="shared" si="28"/>
        <v>77</v>
      </c>
      <c r="E81" s="8">
        <f t="shared" si="22"/>
        <v>1.3439035240356338</v>
      </c>
      <c r="F81" s="8">
        <f t="shared" si="17"/>
        <v>14.368257509107481</v>
      </c>
      <c r="G81" s="9">
        <f t="shared" si="23"/>
        <v>0.004181510348572582</v>
      </c>
      <c r="H81" s="8">
        <f t="shared" si="18"/>
        <v>-13.267845324242117</v>
      </c>
      <c r="I81" s="7">
        <f t="shared" si="24"/>
        <v>-0.019865420842929953</v>
      </c>
      <c r="J81" s="8">
        <f t="shared" si="19"/>
        <v>19.732154675757883</v>
      </c>
      <c r="K81" s="8">
        <f t="shared" si="25"/>
        <v>-92.34136648673051</v>
      </c>
      <c r="L81" s="8">
        <f t="shared" si="26"/>
        <v>137.33157735550353</v>
      </c>
      <c r="M81" s="9">
        <f t="shared" si="27"/>
        <v>0.012927949484040044</v>
      </c>
      <c r="N81" s="10">
        <f t="shared" si="20"/>
        <v>-0.9234136648673053</v>
      </c>
      <c r="O81" s="8">
        <f t="shared" si="21"/>
        <v>1.373315773555035</v>
      </c>
    </row>
    <row r="82" spans="4:15" ht="15">
      <c r="D82" s="8">
        <f t="shared" si="28"/>
        <v>78</v>
      </c>
      <c r="E82" s="8">
        <f t="shared" si="22"/>
        <v>1.361356816555577</v>
      </c>
      <c r="F82" s="8">
        <f t="shared" si="17"/>
        <v>14.31276832811041</v>
      </c>
      <c r="G82" s="9">
        <f t="shared" si="23"/>
        <v>0.0038619283487854243</v>
      </c>
      <c r="H82" s="8">
        <f t="shared" si="18"/>
        <v>-13.524208136619688</v>
      </c>
      <c r="I82" s="7">
        <f t="shared" si="24"/>
        <v>-0.01932211343383404</v>
      </c>
      <c r="J82" s="8">
        <f t="shared" si="19"/>
        <v>19.475791863380312</v>
      </c>
      <c r="K82" s="8">
        <f t="shared" si="25"/>
        <v>-94.49051243327972</v>
      </c>
      <c r="L82" s="8">
        <f t="shared" si="26"/>
        <v>136.07285059683161</v>
      </c>
      <c r="M82" s="9">
        <f t="shared" si="27"/>
        <v>0.012992134746061342</v>
      </c>
      <c r="N82" s="10">
        <f t="shared" si="20"/>
        <v>-0.9449051243327969</v>
      </c>
      <c r="O82" s="8">
        <f t="shared" si="21"/>
        <v>1.3607285059683158</v>
      </c>
    </row>
    <row r="83" spans="4:15" ht="15">
      <c r="D83" s="8">
        <f t="shared" si="28"/>
        <v>79</v>
      </c>
      <c r="E83" s="8">
        <f t="shared" si="22"/>
        <v>1.3788101090755203</v>
      </c>
      <c r="F83" s="8">
        <f t="shared" si="17"/>
        <v>14.262033729372998</v>
      </c>
      <c r="G83" s="9">
        <f t="shared" si="23"/>
        <v>0.0035447090020851316</v>
      </c>
      <c r="H83" s="8">
        <f t="shared" si="18"/>
        <v>-13.77867567207194</v>
      </c>
      <c r="I83" s="7">
        <f t="shared" si="24"/>
        <v>-0.01881570683338022</v>
      </c>
      <c r="J83" s="8">
        <f t="shared" si="19"/>
        <v>19.22132432792806</v>
      </c>
      <c r="K83" s="8">
        <f t="shared" si="25"/>
        <v>-96.61087565439162</v>
      </c>
      <c r="L83" s="8">
        <f t="shared" si="26"/>
        <v>134.7726747297006</v>
      </c>
      <c r="M83" s="9">
        <f t="shared" si="27"/>
        <v>0.013065837694164318</v>
      </c>
      <c r="N83" s="10">
        <f t="shared" si="20"/>
        <v>-0.9661087565439163</v>
      </c>
      <c r="O83" s="8">
        <f t="shared" si="21"/>
        <v>1.347726747297006</v>
      </c>
    </row>
    <row r="84" spans="4:15" ht="15">
      <c r="D84" s="8">
        <f t="shared" si="28"/>
        <v>80</v>
      </c>
      <c r="E84" s="8">
        <f t="shared" si="22"/>
        <v>1.3962634015954636</v>
      </c>
      <c r="F84" s="8">
        <f t="shared" si="17"/>
        <v>14.21597256640043</v>
      </c>
      <c r="G84" s="9">
        <f t="shared" si="23"/>
        <v>0.0032296349767918877</v>
      </c>
      <c r="H84" s="8">
        <f t="shared" si="18"/>
        <v>-14.031422270081489</v>
      </c>
      <c r="I84" s="7">
        <f t="shared" si="24"/>
        <v>-0.018343315716607134</v>
      </c>
      <c r="J84" s="8">
        <f t="shared" si="19"/>
        <v>18.96857772991851</v>
      </c>
      <c r="K84" s="8">
        <f t="shared" si="25"/>
        <v>-98.70181026688863</v>
      </c>
      <c r="L84" s="8">
        <f t="shared" si="26"/>
        <v>133.4314458002747</v>
      </c>
      <c r="M84" s="9">
        <f t="shared" si="27"/>
        <v>0.01314928116801577</v>
      </c>
      <c r="N84" s="10">
        <f t="shared" si="20"/>
        <v>-0.9870181026688863</v>
      </c>
      <c r="O84" s="8">
        <f t="shared" si="21"/>
        <v>1.334314458002747</v>
      </c>
    </row>
    <row r="85" spans="4:15" ht="15">
      <c r="D85" s="8">
        <f t="shared" si="28"/>
        <v>81</v>
      </c>
      <c r="E85" s="8">
        <f t="shared" si="22"/>
        <v>1.413716694115407</v>
      </c>
      <c r="F85" s="8">
        <f t="shared" si="17"/>
        <v>14.17451176103204</v>
      </c>
      <c r="G85" s="9">
        <f t="shared" si="23"/>
        <v>0.002916494469494303</v>
      </c>
      <c r="H85" s="8">
        <f t="shared" si="18"/>
        <v>-14.282617835456492</v>
      </c>
      <c r="I85" s="7">
        <f t="shared" si="24"/>
        <v>-0.01790235947147103</v>
      </c>
      <c r="J85" s="8">
        <f t="shared" si="19"/>
        <v>18.71738216454351</v>
      </c>
      <c r="K85" s="8">
        <f t="shared" si="25"/>
        <v>-100.76267935183243</v>
      </c>
      <c r="L85" s="8">
        <f t="shared" si="26"/>
        <v>132.04957235987862</v>
      </c>
      <c r="M85" s="9">
        <f t="shared" si="27"/>
        <v>0.013242720089593244</v>
      </c>
      <c r="N85" s="10">
        <f t="shared" si="20"/>
        <v>-1.0076267935183243</v>
      </c>
      <c r="O85" s="8">
        <f t="shared" si="21"/>
        <v>1.320495723598786</v>
      </c>
    </row>
    <row r="86" spans="4:15" ht="15">
      <c r="D86" s="8">
        <f t="shared" si="28"/>
        <v>82</v>
      </c>
      <c r="E86" s="8">
        <f t="shared" si="22"/>
        <v>1.4311699866353502</v>
      </c>
      <c r="F86" s="8">
        <f t="shared" si="17"/>
        <v>14.137586015260652</v>
      </c>
      <c r="G86" s="9">
        <f t="shared" si="23"/>
        <v>0.0026050806118699996</v>
      </c>
      <c r="H86" s="8">
        <f t="shared" si="18"/>
        <v>-14.53242831416652</v>
      </c>
      <c r="I86" s="7">
        <f t="shared" si="24"/>
        <v>-0.017490524607462053</v>
      </c>
      <c r="J86" s="8">
        <f t="shared" si="19"/>
        <v>18.46757168583348</v>
      </c>
      <c r="K86" s="8">
        <f t="shared" si="25"/>
        <v>-102.7928551485357</v>
      </c>
      <c r="L86" s="8">
        <f t="shared" si="26"/>
        <v>130.62747534054878</v>
      </c>
      <c r="M86" s="9">
        <f t="shared" si="27"/>
        <v>0.013346443242647799</v>
      </c>
      <c r="N86" s="10">
        <f t="shared" si="20"/>
        <v>-1.0279285514853567</v>
      </c>
      <c r="O86" s="8">
        <f t="shared" si="21"/>
        <v>1.3062747534054877</v>
      </c>
    </row>
    <row r="87" spans="4:15" ht="15">
      <c r="D87" s="8">
        <f t="shared" si="28"/>
        <v>83</v>
      </c>
      <c r="E87" s="8">
        <f t="shared" si="22"/>
        <v>1.4486232791552935</v>
      </c>
      <c r="F87" s="8">
        <f t="shared" si="17"/>
        <v>14.105137556423879</v>
      </c>
      <c r="G87" s="9">
        <f t="shared" si="23"/>
        <v>0.002295190904709431</v>
      </c>
      <c r="H87" s="8">
        <f t="shared" si="18"/>
        <v>-14.781016147359335</v>
      </c>
      <c r="I87" s="7">
        <f t="shared" si="24"/>
        <v>-0.01710573262903944</v>
      </c>
      <c r="J87" s="8">
        <f t="shared" si="19"/>
        <v>18.218983852640665</v>
      </c>
      <c r="K87" s="8">
        <f t="shared" si="25"/>
        <v>-104.7917192457839</v>
      </c>
      <c r="L87" s="8">
        <f t="shared" si="26"/>
        <v>129.1655879268134</v>
      </c>
      <c r="M87" s="9">
        <f t="shared" si="27"/>
        <v>0.013460775321289652</v>
      </c>
      <c r="N87" s="10">
        <f t="shared" si="20"/>
        <v>-1.0479171924578392</v>
      </c>
      <c r="O87" s="8">
        <f t="shared" si="21"/>
        <v>1.2916558792681343</v>
      </c>
    </row>
    <row r="88" spans="4:15" ht="15">
      <c r="D88" s="8">
        <f t="shared" si="28"/>
        <v>84</v>
      </c>
      <c r="E88" s="8">
        <f t="shared" si="22"/>
        <v>1.4660765716752369</v>
      </c>
      <c r="F88" s="8">
        <f t="shared" si="17"/>
        <v>14.07711591388923</v>
      </c>
      <c r="G88" s="9">
        <f t="shared" si="23"/>
        <v>0.0019866266757452926</v>
      </c>
      <c r="H88" s="8">
        <f t="shared" si="18"/>
        <v>-15.02854070628053</v>
      </c>
      <c r="I88" s="7">
        <f t="shared" si="24"/>
        <v>-0.016746112476537463</v>
      </c>
      <c r="J88" s="8">
        <f t="shared" si="19"/>
        <v>17.97145929371947</v>
      </c>
      <c r="K88" s="8">
        <f t="shared" si="25"/>
        <v>-106.75866277020974</v>
      </c>
      <c r="L88" s="8">
        <f t="shared" si="26"/>
        <v>127.66435542374042</v>
      </c>
      <c r="M88" s="9">
        <f t="shared" si="27"/>
        <v>0.01358607927441132</v>
      </c>
      <c r="N88" s="10">
        <f t="shared" si="20"/>
        <v>-1.0675866277020971</v>
      </c>
      <c r="O88" s="8">
        <f t="shared" si="21"/>
        <v>1.2766435542374042</v>
      </c>
    </row>
    <row r="89" spans="4:15" ht="15">
      <c r="D89" s="8">
        <f t="shared" si="28"/>
        <v>85</v>
      </c>
      <c r="E89" s="8">
        <f t="shared" si="22"/>
        <v>1.4835298641951802</v>
      </c>
      <c r="F89" s="8">
        <f t="shared" si="17"/>
        <v>14.053477725606863</v>
      </c>
      <c r="G89" s="9">
        <f t="shared" si="23"/>
        <v>0.0016791925581180183</v>
      </c>
      <c r="H89" s="8">
        <f t="shared" si="18"/>
        <v>-15.275158710637065</v>
      </c>
      <c r="I89" s="7">
        <f t="shared" si="24"/>
        <v>-0.016409976801904067</v>
      </c>
      <c r="J89" s="8">
        <f t="shared" si="19"/>
        <v>17.724841289362935</v>
      </c>
      <c r="K89" s="8">
        <f t="shared" si="25"/>
        <v>-108.69308657176136</v>
      </c>
      <c r="L89" s="8">
        <f t="shared" si="26"/>
        <v>126.12423512129295</v>
      </c>
      <c r="M89" s="9">
        <f t="shared" si="27"/>
        <v>0.013722758977214537</v>
      </c>
      <c r="N89" s="10">
        <f t="shared" si="20"/>
        <v>-1.0869308657176135</v>
      </c>
      <c r="O89" s="8">
        <f t="shared" si="21"/>
        <v>1.2612423512129298</v>
      </c>
    </row>
    <row r="90" spans="4:15" ht="15">
      <c r="D90" s="8">
        <f t="shared" si="28"/>
        <v>86</v>
      </c>
      <c r="E90" s="8">
        <f t="shared" si="22"/>
        <v>1.5009831567151235</v>
      </c>
      <c r="F90" s="8">
        <f t="shared" si="17"/>
        <v>14.03418657313641</v>
      </c>
      <c r="G90" s="9">
        <f t="shared" si="23"/>
        <v>0.0013726959865103469</v>
      </c>
      <c r="H90" s="8">
        <f t="shared" si="18"/>
        <v>-15.521024632790855</v>
      </c>
      <c r="I90" s="7">
        <f t="shared" si="24"/>
        <v>-0.0160958014781593</v>
      </c>
      <c r="J90" s="8">
        <f t="shared" si="19"/>
        <v>17.478975367209145</v>
      </c>
      <c r="K90" s="8">
        <f t="shared" si="25"/>
        <v>-110.59440140620961</v>
      </c>
      <c r="L90" s="8">
        <f t="shared" si="26"/>
        <v>124.54569615503468</v>
      </c>
      <c r="M90" s="9">
        <f t="shared" si="27"/>
        <v>0.013871262266327853</v>
      </c>
      <c r="N90" s="10">
        <f t="shared" si="20"/>
        <v>-1.1059440140620962</v>
      </c>
      <c r="O90" s="8">
        <f t="shared" si="21"/>
        <v>1.2454569615503466</v>
      </c>
    </row>
    <row r="91" spans="4:15" ht="15">
      <c r="D91" s="8">
        <f t="shared" si="28"/>
        <v>87</v>
      </c>
      <c r="E91" s="8">
        <f t="shared" si="22"/>
        <v>1.5184364492350666</v>
      </c>
      <c r="F91" s="8">
        <f t="shared" si="17"/>
        <v>14.019212843970895</v>
      </c>
      <c r="G91" s="9">
        <f t="shared" si="23"/>
        <v>0.0010669467081317703</v>
      </c>
      <c r="H91" s="8">
        <f t="shared" si="18"/>
        <v>-15.766291090037422</v>
      </c>
      <c r="I91" s="7">
        <f t="shared" si="24"/>
        <v>-0.01580220784705147</v>
      </c>
      <c r="J91" s="8">
        <f t="shared" si="19"/>
        <v>17.23370890996258</v>
      </c>
      <c r="K91" s="8">
        <f t="shared" si="25"/>
        <v>-112.46202811463752</v>
      </c>
      <c r="L91" s="8">
        <f t="shared" si="26"/>
        <v>122.92921936322631</v>
      </c>
      <c r="M91" s="9">
        <f t="shared" si="27"/>
        <v>0.014032084381026653</v>
      </c>
      <c r="N91" s="10">
        <f t="shared" si="20"/>
        <v>-1.1246202811463752</v>
      </c>
      <c r="O91" s="8">
        <f t="shared" si="21"/>
        <v>1.2292921936322632</v>
      </c>
    </row>
    <row r="92" spans="4:15" ht="15">
      <c r="D92" s="8">
        <f t="shared" si="28"/>
        <v>88</v>
      </c>
      <c r="E92" s="8">
        <f t="shared" si="22"/>
        <v>1.53588974175501</v>
      </c>
      <c r="F92" s="8">
        <f t="shared" si="17"/>
        <v>14.008533620183504</v>
      </c>
      <c r="G92" s="9">
        <f t="shared" si="23"/>
        <v>0.0007617563058815222</v>
      </c>
      <c r="H92" s="8">
        <f t="shared" si="18"/>
        <v>-16.01110922711553</v>
      </c>
      <c r="I92" s="7">
        <f t="shared" si="24"/>
        <v>-0.015527947294643437</v>
      </c>
      <c r="J92" s="8">
        <f t="shared" si="19"/>
        <v>16.98889077288447</v>
      </c>
      <c r="K92" s="8">
        <f t="shared" si="25"/>
        <v>-114.2953977998576</v>
      </c>
      <c r="L92" s="8">
        <f t="shared" si="26"/>
        <v>121.27529714035784</v>
      </c>
      <c r="M92" s="9">
        <f t="shared" si="27"/>
        <v>0.014205771860088872</v>
      </c>
      <c r="N92" s="10">
        <f t="shared" si="20"/>
        <v>-1.1429539779985762</v>
      </c>
      <c r="O92" s="8">
        <f t="shared" si="21"/>
        <v>1.212752971403578</v>
      </c>
    </row>
    <row r="93" spans="4:15" ht="15">
      <c r="D93" s="8">
        <f t="shared" si="28"/>
        <v>89</v>
      </c>
      <c r="E93" s="8">
        <f t="shared" si="22"/>
        <v>1.5533430342749532</v>
      </c>
      <c r="F93" s="8">
        <f t="shared" si="17"/>
        <v>14.002132592614707</v>
      </c>
      <c r="G93" s="9">
        <f t="shared" si="23"/>
        <v>0.00045693773112517226</v>
      </c>
      <c r="H93" s="8">
        <f t="shared" si="18"/>
        <v>-16.255629091004952</v>
      </c>
      <c r="I93" s="7">
        <f t="shared" si="24"/>
        <v>-0.015271887813701082</v>
      </c>
      <c r="J93" s="8">
        <f t="shared" si="19"/>
        <v>16.744370908995048</v>
      </c>
      <c r="K93" s="8">
        <f t="shared" si="25"/>
        <v>-116.09395199970348</v>
      </c>
      <c r="L93" s="8">
        <f t="shared" si="26"/>
        <v>119.5844332871602</v>
      </c>
      <c r="M93" s="9">
        <f t="shared" si="27"/>
        <v>0.014392926951987614</v>
      </c>
      <c r="N93" s="10">
        <f t="shared" si="20"/>
        <v>-1.1609395199970347</v>
      </c>
      <c r="O93" s="8">
        <f t="shared" si="21"/>
        <v>1.1958443328716017</v>
      </c>
    </row>
    <row r="94" spans="4:15" ht="15">
      <c r="D94" s="8">
        <f t="shared" si="28"/>
        <v>90</v>
      </c>
      <c r="E94" s="8">
        <f t="shared" si="22"/>
        <v>1.5707963267948966</v>
      </c>
      <c r="F94" s="8">
        <f t="shared" si="17"/>
        <v>14</v>
      </c>
      <c r="G94" s="9">
        <f t="shared" si="23"/>
        <v>0.00015230484360874593</v>
      </c>
      <c r="H94" s="8">
        <f t="shared" si="18"/>
        <v>-16.5</v>
      </c>
      <c r="I94" s="7">
        <f t="shared" si="24"/>
        <v>-0.015033002268135576</v>
      </c>
      <c r="J94" s="8">
        <f t="shared" si="19"/>
        <v>16.5</v>
      </c>
      <c r="K94" s="8">
        <f t="shared" si="25"/>
        <v>-117.85714285714286</v>
      </c>
      <c r="L94" s="8">
        <f t="shared" si="26"/>
        <v>117.85714285714286</v>
      </c>
      <c r="M94" s="9">
        <f t="shared" si="27"/>
        <v>0.01459421260572844</v>
      </c>
      <c r="N94" s="10">
        <f t="shared" si="20"/>
        <v>-1.1785714285714286</v>
      </c>
      <c r="O94" s="8">
        <f t="shared" si="21"/>
        <v>1.1785714285714286</v>
      </c>
    </row>
  </sheetData>
  <sheetProtection/>
  <printOptions/>
  <pageMargins left="0.7" right="0.7" top="0.75" bottom="0.75" header="0.3" footer="0.3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6" sqref="P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Chant</dc:creator>
  <cp:keywords/>
  <dc:description/>
  <cp:lastModifiedBy>mcleoma</cp:lastModifiedBy>
  <cp:lastPrinted>2009-02-18T14:50:36Z</cp:lastPrinted>
  <dcterms:created xsi:type="dcterms:W3CDTF">2009-02-06T13:35:18Z</dcterms:created>
  <dcterms:modified xsi:type="dcterms:W3CDTF">2009-02-18T22:14:51Z</dcterms:modified>
  <cp:category/>
  <cp:version/>
  <cp:contentType/>
  <cp:contentStatus/>
</cp:coreProperties>
</file>